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nc\Documents\Skittles\Skittles 19\"/>
    </mc:Choice>
  </mc:AlternateContent>
  <xr:revisionPtr revIDLastSave="0" documentId="8_{DE18AF70-1A0D-48A8-AFF4-787486A5115A}" xr6:coauthVersionLast="45" xr6:coauthVersionMax="45" xr10:uidLastSave="{00000000-0000-0000-0000-000000000000}"/>
  <bookViews>
    <workbookView xWindow="-120" yWindow="-120" windowWidth="29040" windowHeight="15840" xr2:uid="{4648C2BC-E871-471E-82DA-21662A2686B0}"/>
  </bookViews>
  <sheets>
    <sheet name="SP Skittles" sheetId="1" r:id="rId1"/>
  </sheets>
  <externalReferences>
    <externalReference r:id="rId2"/>
    <externalReference r:id="rId3"/>
  </externalReferences>
  <definedNames>
    <definedName name="drawp">'SP Skittles'!$D$30</definedName>
    <definedName name="winp">'SP Skittles'!$D$29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9" i="1" l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O9" i="1"/>
  <c r="P9" i="1"/>
  <c r="Q9" i="1"/>
  <c r="R9" i="1"/>
  <c r="O10" i="1"/>
  <c r="P10" i="1"/>
  <c r="Q10" i="1"/>
  <c r="R10" i="1"/>
  <c r="O11" i="1"/>
  <c r="P11" i="1"/>
  <c r="Q11" i="1"/>
  <c r="R11" i="1"/>
  <c r="O12" i="1"/>
  <c r="P12" i="1"/>
  <c r="Q12" i="1"/>
  <c r="R12" i="1"/>
  <c r="O13" i="1"/>
  <c r="P13" i="1"/>
  <c r="Q13" i="1"/>
  <c r="R13" i="1"/>
  <c r="O14" i="1"/>
  <c r="P14" i="1"/>
  <c r="Q14" i="1"/>
  <c r="R14" i="1"/>
  <c r="O15" i="1"/>
  <c r="P15" i="1"/>
  <c r="Q15" i="1"/>
  <c r="R15" i="1"/>
  <c r="O16" i="1"/>
  <c r="P16" i="1"/>
  <c r="Q16" i="1"/>
  <c r="R16" i="1"/>
  <c r="O17" i="1"/>
  <c r="P17" i="1"/>
  <c r="Q17" i="1"/>
  <c r="R17" i="1"/>
  <c r="O18" i="1"/>
  <c r="P18" i="1"/>
  <c r="Q18" i="1"/>
  <c r="R18" i="1"/>
  <c r="O19" i="1"/>
  <c r="P19" i="1"/>
  <c r="Q19" i="1"/>
  <c r="R19" i="1"/>
  <c r="O20" i="1"/>
  <c r="P20" i="1"/>
  <c r="Q20" i="1"/>
  <c r="R20" i="1"/>
  <c r="O21" i="1"/>
  <c r="P21" i="1"/>
  <c r="Q21" i="1"/>
  <c r="R21" i="1"/>
  <c r="O22" i="1"/>
  <c r="P22" i="1"/>
  <c r="Q22" i="1"/>
  <c r="R22" i="1"/>
  <c r="M22" i="1"/>
  <c r="S22" i="1" s="1"/>
  <c r="M21" i="1"/>
  <c r="S21" i="1" s="1"/>
  <c r="M20" i="1"/>
  <c r="M19" i="1"/>
  <c r="M18" i="1"/>
  <c r="S18" i="1" s="1"/>
  <c r="M17" i="1"/>
  <c r="S17" i="1" s="1"/>
  <c r="M16" i="1"/>
  <c r="S16" i="1" s="1"/>
  <c r="M15" i="1"/>
  <c r="S15" i="1" s="1"/>
  <c r="M14" i="1"/>
  <c r="S14" i="1" s="1"/>
  <c r="M13" i="1"/>
  <c r="S13" i="1" s="1"/>
  <c r="M12" i="1"/>
  <c r="S12" i="1" s="1"/>
  <c r="M11" i="1"/>
  <c r="M10" i="1"/>
  <c r="S10" i="1" s="1"/>
  <c r="M9" i="1"/>
  <c r="S9" i="1" s="1"/>
  <c r="S20" i="1"/>
  <c r="S19" i="1"/>
  <c r="S11" i="1"/>
  <c r="B7" i="1"/>
  <c r="N22" i="1" l="1"/>
  <c r="N21" i="1"/>
  <c r="N18" i="1"/>
  <c r="N14" i="1"/>
  <c r="N12" i="1" l="1"/>
  <c r="N13" i="1"/>
  <c r="N17" i="1"/>
  <c r="N9" i="1"/>
  <c r="N15" i="1"/>
  <c r="N11" i="1"/>
  <c r="N10" i="1"/>
  <c r="L17" i="1"/>
  <c r="N16" i="1"/>
  <c r="N20" i="1"/>
  <c r="N19" i="1"/>
  <c r="L16" i="1" l="1"/>
  <c r="L12" i="1"/>
  <c r="L9" i="1"/>
  <c r="L15" i="1"/>
  <c r="L14" i="1"/>
  <c r="L21" i="1"/>
  <c r="L13" i="1"/>
  <c r="L10" i="1"/>
  <c r="L22" i="1"/>
  <c r="L20" i="1"/>
  <c r="L19" i="1"/>
  <c r="L11" i="1"/>
  <c r="L18" i="1"/>
  <c r="H11" i="1" l="1"/>
  <c r="C17" i="1"/>
  <c r="G20" i="1"/>
  <c r="H19" i="1"/>
  <c r="H17" i="1"/>
  <c r="E19" i="1"/>
  <c r="E11" i="1"/>
  <c r="D15" i="1"/>
  <c r="C11" i="1"/>
  <c r="C16" i="1"/>
  <c r="G18" i="1"/>
  <c r="F9" i="1"/>
  <c r="F15" i="1"/>
  <c r="I21" i="1"/>
  <c r="I18" i="1"/>
  <c r="I10" i="1"/>
  <c r="D13" i="1"/>
  <c r="F13" i="1"/>
  <c r="H14" i="1"/>
  <c r="F21" i="1"/>
  <c r="E22" i="1"/>
  <c r="E17" i="1"/>
  <c r="H9" i="1"/>
  <c r="C13" i="1"/>
  <c r="I16" i="1"/>
  <c r="B16" i="1" s="1"/>
  <c r="E13" i="1"/>
  <c r="C18" i="1"/>
  <c r="D17" i="1"/>
  <c r="G11" i="1"/>
  <c r="F20" i="1"/>
  <c r="F14" i="1"/>
  <c r="G10" i="1"/>
  <c r="D22" i="1"/>
  <c r="D16" i="1"/>
  <c r="E12" i="1"/>
  <c r="F11" i="1"/>
  <c r="I17" i="1"/>
  <c r="C14" i="1"/>
  <c r="I9" i="1"/>
  <c r="H12" i="1"/>
  <c r="G22" i="1"/>
  <c r="H21" i="1"/>
  <c r="D11" i="1"/>
  <c r="T11" i="1" s="1"/>
  <c r="G12" i="1"/>
  <c r="C19" i="1"/>
  <c r="I15" i="1"/>
  <c r="E14" i="1"/>
  <c r="H20" i="1"/>
  <c r="D10" i="1"/>
  <c r="H18" i="1"/>
  <c r="F22" i="1"/>
  <c r="I11" i="1"/>
  <c r="H15" i="1"/>
  <c r="C15" i="1"/>
  <c r="G13" i="1"/>
  <c r="D12" i="1"/>
  <c r="H22" i="1"/>
  <c r="F17" i="1"/>
  <c r="H16" i="1"/>
  <c r="D18" i="1"/>
  <c r="I12" i="1"/>
  <c r="B12" i="1" s="1"/>
  <c r="I13" i="1"/>
  <c r="C12" i="1"/>
  <c r="D19" i="1"/>
  <c r="T19" i="1" s="1"/>
  <c r="F18" i="1"/>
  <c r="E18" i="1"/>
  <c r="I14" i="1"/>
  <c r="G16" i="1"/>
  <c r="H13" i="1"/>
  <c r="I20" i="1"/>
  <c r="D20" i="1"/>
  <c r="C20" i="1"/>
  <c r="G9" i="1"/>
  <c r="E10" i="1"/>
  <c r="F16" i="1"/>
  <c r="C21" i="1"/>
  <c r="E20" i="1"/>
  <c r="G19" i="1"/>
  <c r="F19" i="1"/>
  <c r="G17" i="1"/>
  <c r="D9" i="1"/>
  <c r="E15" i="1"/>
  <c r="C22" i="1"/>
  <c r="E21" i="1"/>
  <c r="D21" i="1"/>
  <c r="H10" i="1"/>
  <c r="E9" i="1"/>
  <c r="C9" i="1"/>
  <c r="I19" i="1"/>
  <c r="B19" i="1" s="1"/>
  <c r="G14" i="1"/>
  <c r="I22" i="1"/>
  <c r="F12" i="1"/>
  <c r="C10" i="1"/>
  <c r="F10" i="1"/>
  <c r="G21" i="1"/>
  <c r="E16" i="1"/>
  <c r="G15" i="1"/>
  <c r="D14" i="1"/>
  <c r="T14" i="1" s="1"/>
  <c r="B11" i="1"/>
  <c r="B17" i="1"/>
  <c r="T15" i="1" l="1"/>
  <c r="T10" i="1"/>
  <c r="T18" i="1"/>
  <c r="B22" i="1"/>
  <c r="T22" i="1"/>
  <c r="T16" i="1"/>
  <c r="T17" i="1"/>
  <c r="B10" i="1"/>
  <c r="B13" i="1"/>
  <c r="B14" i="1"/>
  <c r="T13" i="1"/>
  <c r="T9" i="1"/>
  <c r="B20" i="1"/>
  <c r="B15" i="1"/>
  <c r="T12" i="1"/>
  <c r="B18" i="1"/>
  <c r="T21" i="1"/>
  <c r="B21" i="1"/>
  <c r="T20" i="1"/>
</calcChain>
</file>

<file path=xl/sharedStrings.xml><?xml version="1.0" encoding="utf-8"?>
<sst xmlns="http://schemas.openxmlformats.org/spreadsheetml/2006/main" count="15" uniqueCount="9">
  <si>
    <t>Pos</t>
  </si>
  <si>
    <t>Team</t>
  </si>
  <si>
    <t>P</t>
  </si>
  <si>
    <t>W</t>
  </si>
  <si>
    <t>L</t>
  </si>
  <si>
    <t>D</t>
  </si>
  <si>
    <t>Ded</t>
  </si>
  <si>
    <t>Pts</t>
  </si>
  <si>
    <t>Deductions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</si>
</sst>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5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Border="1"/>
    <xf numFmtId="0" fontId="7" fillId="0" borderId="0" xfId="0" applyFont="1" applyFill="1" applyBorder="1"/>
    <xf numFmtId="0" fontId="0" fillId="0" borderId="0" xfId="0" applyFill="1" applyBorder="1"/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1" fontId="6" fillId="0" borderId="1" xfId="0" applyNumberFormat="1" applyFont="1" applyFill="1" applyBorder="1" applyAlignment="1" applyProtection="1">
      <alignment vertical="center"/>
      <protection hidden="1"/>
    </xf>
    <xf numFmtId="0" fontId="3" fillId="0" borderId="1" xfId="0" applyFont="1" applyFill="1" applyBorder="1"/>
    <xf numFmtId="1" fontId="3" fillId="0" borderId="1" xfId="0" applyNumberFormat="1" applyFont="1" applyFill="1" applyBorder="1"/>
    <xf numFmtId="9" fontId="3" fillId="0" borderId="1" xfId="1" applyFont="1" applyFill="1" applyBorder="1"/>
    <xf numFmtId="0" fontId="0" fillId="0" borderId="1" xfId="0" applyFill="1" applyBorder="1"/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vertical="center"/>
      <protection hidden="1"/>
    </xf>
    <xf numFmtId="1" fontId="6" fillId="0" borderId="2" xfId="0" applyNumberFormat="1" applyFont="1" applyFill="1" applyBorder="1" applyAlignment="1" applyProtection="1">
      <alignment vertical="center"/>
      <protection hidden="1"/>
    </xf>
    <xf numFmtId="0" fontId="3" fillId="0" borderId="2" xfId="0" applyFont="1" applyFill="1" applyBorder="1"/>
    <xf numFmtId="1" fontId="3" fillId="0" borderId="2" xfId="0" applyNumberFormat="1" applyFont="1" applyFill="1" applyBorder="1"/>
    <xf numFmtId="9" fontId="3" fillId="0" borderId="2" xfId="1" applyFont="1" applyFill="1" applyBorder="1"/>
    <xf numFmtId="0" fontId="0" fillId="0" borderId="2" xfId="0" applyFill="1" applyBorder="1"/>
    <xf numFmtId="0" fontId="3" fillId="0" borderId="3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vertical="center"/>
      <protection hidden="1"/>
    </xf>
    <xf numFmtId="1" fontId="6" fillId="0" borderId="3" xfId="0" applyNumberFormat="1" applyFont="1" applyFill="1" applyBorder="1" applyAlignment="1" applyProtection="1">
      <alignment vertical="center"/>
      <protection hidden="1"/>
    </xf>
    <xf numFmtId="0" fontId="3" fillId="0" borderId="3" xfId="0" applyFont="1" applyFill="1" applyBorder="1"/>
    <xf numFmtId="1" fontId="3" fillId="0" borderId="3" xfId="0" applyNumberFormat="1" applyFont="1" applyFill="1" applyBorder="1"/>
    <xf numFmtId="9" fontId="3" fillId="0" borderId="3" xfId="1" applyFont="1" applyFill="1" applyBorder="1"/>
    <xf numFmtId="0" fontId="0" fillId="0" borderId="3" xfId="0" applyFill="1" applyBorder="1"/>
    <xf numFmtId="0" fontId="2" fillId="0" borderId="0" xfId="0" applyFont="1"/>
    <xf numFmtId="1" fontId="3" fillId="0" borderId="0" xfId="0" applyNumberFormat="1" applyFont="1" applyFill="1" applyBorder="1" applyProtection="1">
      <protection hidden="1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5"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64734299516908E-2"/>
          <c:y val="4.793028322440087E-2"/>
          <c:w val="0.94202898550724634"/>
          <c:h val="0.9041394335511983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chemeClr val="accent6"/>
            </a:solidFill>
          </c:spPr>
          <c:invertIfNegative val="0"/>
          <c:dLbls>
            <c:delete val="1"/>
          </c:dLbls>
          <c:val>
            <c:numRef>
              <c:f>'SP Skittles'!$E$9:$E$22</c:f>
              <c:numCache>
                <c:formatCode>General</c:formatCode>
                <c:ptCount val="14"/>
                <c:pt idx="0">
                  <c:v>11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2-4B4B-82E3-5C66A9E5915B}"/>
            </c:ext>
          </c:extLst>
        </c:ser>
        <c:ser>
          <c:idx val="2"/>
          <c:order val="1"/>
          <c:spPr>
            <a:solidFill>
              <a:schemeClr val="accent4"/>
            </a:solidFill>
          </c:spPr>
          <c:invertIfNegative val="0"/>
          <c:dLbls>
            <c:delete val="1"/>
          </c:dLbls>
          <c:val>
            <c:numRef>
              <c:f>'SP Skittles'!$G$9:$G$22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2-4B4B-82E3-5C66A9E5915B}"/>
            </c:ext>
          </c:extLst>
        </c:ser>
        <c:ser>
          <c:idx val="1"/>
          <c:order val="2"/>
          <c:spPr>
            <a:solidFill>
              <a:srgbClr val="FF0000"/>
            </a:solidFill>
          </c:spPr>
          <c:invertIfNegative val="0"/>
          <c:dLbls>
            <c:delete val="1"/>
          </c:dLbls>
          <c:val>
            <c:numRef>
              <c:f>'SP Skittles'!$F$9:$F$22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9</c:v>
                </c:pt>
                <c:pt idx="11">
                  <c:v>9</c:v>
                </c:pt>
                <c:pt idx="12">
                  <c:v>10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2-4B4B-82E3-5C66A9E591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"/>
        <c:overlap val="100"/>
        <c:axId val="362000424"/>
        <c:axId val="361999248"/>
      </c:barChart>
      <c:catAx>
        <c:axId val="362000424"/>
        <c:scaling>
          <c:orientation val="maxMin"/>
        </c:scaling>
        <c:delete val="1"/>
        <c:axPos val="l"/>
        <c:majorTickMark val="out"/>
        <c:minorTickMark val="none"/>
        <c:tickLblPos val="none"/>
        <c:crossAx val="361999248"/>
        <c:crosses val="autoZero"/>
        <c:auto val="1"/>
        <c:lblAlgn val="ctr"/>
        <c:lblOffset val="100"/>
        <c:noMultiLvlLbl val="0"/>
      </c:catAx>
      <c:valAx>
        <c:axId val="361999248"/>
        <c:scaling>
          <c:orientation val="minMax"/>
          <c:max val="1"/>
        </c:scaling>
        <c:delete val="1"/>
        <c:axPos val="t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one"/>
        <c:crossAx val="36200042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'Fixtures A'!A1"/><Relationship Id="rId1" Type="http://schemas.openxmlformats.org/officeDocument/2006/relationships/hyperlink" Target="#'League 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552449</xdr:colOff>
      <xdr:row>0</xdr:row>
      <xdr:rowOff>0</xdr:rowOff>
    </xdr:to>
    <xdr:sp macro="" textlink="">
      <xdr:nvSpPr>
        <xdr:cNvPr id="6" name="Rounded Rectangle 1">
          <a:hlinkClick xmlns:r="http://schemas.openxmlformats.org/officeDocument/2006/relationships" r:id="rId1" tooltip="League"/>
          <a:extLst>
            <a:ext uri="{FF2B5EF4-FFF2-40B4-BE49-F238E27FC236}">
              <a16:creationId xmlns:a16="http://schemas.microsoft.com/office/drawing/2014/main" id="{4EB14AD2-25BF-4A71-8C56-0F154C8B87BF}"/>
            </a:ext>
          </a:extLst>
        </xdr:cNvPr>
        <xdr:cNvSpPr/>
      </xdr:nvSpPr>
      <xdr:spPr>
        <a:xfrm>
          <a:off x="304800" y="61912"/>
          <a:ext cx="761999" cy="23812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0"/>
            <a:t>League</a:t>
          </a:r>
        </a:p>
      </xdr:txBody>
    </xdr:sp>
    <xdr:clientData fPrintsWithSheet="0"/>
  </xdr:twoCellAnchor>
  <xdr:twoCellAnchor>
    <xdr:from>
      <xdr:col>2</xdr:col>
      <xdr:colOff>621507</xdr:colOff>
      <xdr:row>0</xdr:row>
      <xdr:rowOff>0</xdr:rowOff>
    </xdr:from>
    <xdr:to>
      <xdr:col>4</xdr:col>
      <xdr:colOff>59531</xdr:colOff>
      <xdr:row>0</xdr:row>
      <xdr:rowOff>0</xdr:rowOff>
    </xdr:to>
    <xdr:sp macro="" textlink="">
      <xdr:nvSpPr>
        <xdr:cNvPr id="7" name="Rounded Rectangle 2">
          <a:hlinkClick xmlns:r="http://schemas.openxmlformats.org/officeDocument/2006/relationships" r:id="rId2" tooltip="Fixtures"/>
          <a:extLst>
            <a:ext uri="{FF2B5EF4-FFF2-40B4-BE49-F238E27FC236}">
              <a16:creationId xmlns:a16="http://schemas.microsoft.com/office/drawing/2014/main" id="{0B64A6A2-6735-438E-B260-F25D0D9D8368}"/>
            </a:ext>
          </a:extLst>
        </xdr:cNvPr>
        <xdr:cNvSpPr/>
      </xdr:nvSpPr>
      <xdr:spPr>
        <a:xfrm>
          <a:off x="1135857" y="59531"/>
          <a:ext cx="1028699" cy="23812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0"/>
            <a:t>Fixtures</a:t>
          </a:r>
        </a:p>
      </xdr:txBody>
    </xdr:sp>
    <xdr:clientData fPrintsWithSheet="0"/>
  </xdr:twoCellAnchor>
  <xdr:twoCellAnchor>
    <xdr:from>
      <xdr:col>9</xdr:col>
      <xdr:colOff>0</xdr:colOff>
      <xdr:row>7</xdr:row>
      <xdr:rowOff>47625</xdr:rowOff>
    </xdr:from>
    <xdr:to>
      <xdr:col>10</xdr:col>
      <xdr:colOff>19050</xdr:colOff>
      <xdr:row>22</xdr:row>
      <xdr:rowOff>152400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97C0A375-CBFB-4848-9772-52D9E6905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anc/OneDrive/Documents/SPSK%20SEASON%202019-20%2018.10.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b1754db92a512e62/Documents/SPSK%20SEASON%202019-20%2011.12.19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gue A"/>
      <sheetName val="League B"/>
      <sheetName val="League C"/>
      <sheetName val="Fixtures A"/>
      <sheetName val="Fixtures B"/>
      <sheetName val="Fixtures C"/>
      <sheetName val="Teams"/>
      <sheetName val="Fixture Book"/>
      <sheetName val="Table A"/>
      <sheetName val="Table B"/>
      <sheetName val="Table C"/>
      <sheetName val="Results A"/>
      <sheetName val="Results B"/>
      <sheetName val="Results C"/>
      <sheetName val="Weekly A"/>
      <sheetName val="Weekly B"/>
      <sheetName val="Weekly C"/>
      <sheetName val="Averages A"/>
      <sheetName val="Averages B"/>
      <sheetName val="Averages C"/>
      <sheetName val="Away Fixtures"/>
    </sheetNames>
    <sheetDataSet>
      <sheetData sheetId="0">
        <row r="6">
          <cell r="C6" t="str">
            <v>Bradninch Cricket Club</v>
          </cell>
        </row>
        <row r="7">
          <cell r="C7" t="str">
            <v>Ashbrittle</v>
          </cell>
        </row>
        <row r="8">
          <cell r="C8" t="str">
            <v>Bye</v>
          </cell>
        </row>
        <row r="9">
          <cell r="C9" t="str">
            <v>Queens Head</v>
          </cell>
        </row>
        <row r="10">
          <cell r="C10" t="str">
            <v>Castaways</v>
          </cell>
        </row>
        <row r="11">
          <cell r="C11" t="str">
            <v>Calverleigh</v>
          </cell>
        </row>
        <row r="12">
          <cell r="C12" t="str">
            <v>Brass Monkeys</v>
          </cell>
        </row>
        <row r="13">
          <cell r="C13" t="str">
            <v>The Ponies</v>
          </cell>
        </row>
        <row r="14">
          <cell r="C14" t="str">
            <v>Bellies</v>
          </cell>
        </row>
        <row r="15">
          <cell r="C15" t="str">
            <v>Settler Boys</v>
          </cell>
        </row>
        <row r="16">
          <cell r="C16" t="str">
            <v>Oggies</v>
          </cell>
        </row>
        <row r="17">
          <cell r="C17" t="str">
            <v>Barley Knockons</v>
          </cell>
        </row>
        <row r="18">
          <cell r="C18" t="str">
            <v>Globetrotters</v>
          </cell>
        </row>
        <row r="19">
          <cell r="C19" t="str">
            <v>Crossways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B2" t="str">
            <v>Division A</v>
          </cell>
        </row>
        <row r="5">
          <cell r="C5" t="str">
            <v>Bradninch Cricket Club</v>
          </cell>
          <cell r="D5"/>
        </row>
        <row r="6">
          <cell r="C6" t="str">
            <v>Ashbrittle</v>
          </cell>
          <cell r="D6"/>
        </row>
        <row r="7">
          <cell r="C7" t="str">
            <v>Bye</v>
          </cell>
          <cell r="D7">
            <v>0.01</v>
          </cell>
        </row>
        <row r="8">
          <cell r="C8" t="str">
            <v>Queens Head</v>
          </cell>
          <cell r="D8"/>
        </row>
        <row r="9">
          <cell r="C9" t="str">
            <v>Castaways</v>
          </cell>
          <cell r="D9"/>
        </row>
        <row r="10">
          <cell r="C10" t="str">
            <v>Calverleigh</v>
          </cell>
          <cell r="D10"/>
        </row>
        <row r="11">
          <cell r="C11" t="str">
            <v>Brass Monkeys</v>
          </cell>
          <cell r="D11"/>
        </row>
        <row r="12">
          <cell r="C12" t="str">
            <v>The Ponies</v>
          </cell>
          <cell r="D12"/>
        </row>
        <row r="13">
          <cell r="C13" t="str">
            <v>Bellies</v>
          </cell>
          <cell r="D13"/>
        </row>
        <row r="14">
          <cell r="C14" t="str">
            <v>Settler Boys</v>
          </cell>
          <cell r="D14"/>
        </row>
        <row r="15">
          <cell r="C15" t="str">
            <v>Oggies</v>
          </cell>
          <cell r="D15"/>
        </row>
        <row r="16">
          <cell r="C16" t="str">
            <v>Barley Knockons</v>
          </cell>
          <cell r="D16"/>
        </row>
        <row r="17">
          <cell r="C17" t="str">
            <v>Globetrotters</v>
          </cell>
          <cell r="D17"/>
        </row>
        <row r="18">
          <cell r="C18" t="str">
            <v>Crossways</v>
          </cell>
          <cell r="D18"/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gue A"/>
      <sheetName val="League B"/>
      <sheetName val="League C"/>
      <sheetName val="Fixtures A"/>
      <sheetName val="Fixtures B"/>
      <sheetName val="Fixtures C"/>
      <sheetName val="Teams"/>
      <sheetName val="Fixture Book"/>
      <sheetName val="Table A"/>
      <sheetName val="Table B"/>
      <sheetName val="Table C"/>
      <sheetName val="Results A"/>
      <sheetName val="Results B"/>
      <sheetName val="Results C"/>
      <sheetName val="Weekly A"/>
      <sheetName val="Weekly B"/>
      <sheetName val="Weekly C"/>
      <sheetName val="Averages A"/>
      <sheetName val="Averages B"/>
      <sheetName val="Averages C"/>
      <sheetName val="Away Fix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N5">
            <v>9</v>
          </cell>
          <cell r="O5">
            <v>3</v>
          </cell>
          <cell r="P5">
            <v>0</v>
          </cell>
          <cell r="Q5">
            <v>18.001000000000001</v>
          </cell>
          <cell r="AS5" t="str">
            <v>L</v>
          </cell>
          <cell r="AT5" t="str">
            <v>W</v>
          </cell>
          <cell r="AU5" t="str">
            <v/>
          </cell>
          <cell r="AV5" t="str">
            <v>W</v>
          </cell>
          <cell r="AW5" t="str">
            <v>W</v>
          </cell>
          <cell r="AX5" t="str">
            <v>W</v>
          </cell>
          <cell r="AY5" t="str">
            <v>W</v>
          </cell>
          <cell r="AZ5" t="str">
            <v>W</v>
          </cell>
          <cell r="BA5" t="str">
            <v>W</v>
          </cell>
          <cell r="BB5" t="str">
            <v>W</v>
          </cell>
          <cell r="BC5" t="str">
            <v>W</v>
          </cell>
          <cell r="BD5" t="str">
            <v>W</v>
          </cell>
          <cell r="BE5" t="str">
            <v>W</v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 t="str">
            <v/>
          </cell>
          <cell r="BK5" t="str">
            <v/>
          </cell>
          <cell r="BL5" t="str">
            <v/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 t="str">
            <v/>
          </cell>
        </row>
        <row r="6">
          <cell r="N6">
            <v>11</v>
          </cell>
          <cell r="O6">
            <v>1</v>
          </cell>
          <cell r="P6">
            <v>0</v>
          </cell>
          <cell r="Q6">
            <v>22.001300000000001</v>
          </cell>
          <cell r="AS6" t="str">
            <v>W</v>
          </cell>
          <cell r="AT6" t="str">
            <v>W</v>
          </cell>
          <cell r="AU6" t="str">
            <v>L</v>
          </cell>
          <cell r="AV6" t="str">
            <v>W</v>
          </cell>
          <cell r="AW6" t="str">
            <v>L</v>
          </cell>
          <cell r="AX6" t="str">
            <v>W</v>
          </cell>
          <cell r="AY6" t="str">
            <v>W</v>
          </cell>
          <cell r="AZ6" t="str">
            <v>W</v>
          </cell>
          <cell r="BA6" t="str">
            <v>L</v>
          </cell>
          <cell r="BB6" t="str">
            <v/>
          </cell>
          <cell r="BC6" t="str">
            <v>W</v>
          </cell>
          <cell r="BD6" t="str">
            <v>W</v>
          </cell>
          <cell r="BE6" t="str">
            <v>W</v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 t="str">
            <v/>
          </cell>
          <cell r="BK6" t="str">
            <v/>
          </cell>
          <cell r="BL6" t="str">
            <v/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 t="str">
            <v/>
          </cell>
        </row>
        <row r="7">
          <cell r="N7">
            <v>0</v>
          </cell>
          <cell r="O7">
            <v>0</v>
          </cell>
          <cell r="P7">
            <v>0</v>
          </cell>
          <cell r="Q7">
            <v>-9.1999999999999998E-3</v>
          </cell>
          <cell r="AS7" t="str">
            <v>W</v>
          </cell>
          <cell r="AT7" t="str">
            <v/>
          </cell>
          <cell r="AU7" t="str">
            <v>W</v>
          </cell>
          <cell r="AV7" t="str">
            <v>W</v>
          </cell>
          <cell r="AW7" t="str">
            <v>W</v>
          </cell>
          <cell r="AX7" t="str">
            <v>W</v>
          </cell>
          <cell r="AY7" t="str">
            <v>W</v>
          </cell>
          <cell r="AZ7" t="str">
            <v>L</v>
          </cell>
          <cell r="BA7" t="str">
            <v>W</v>
          </cell>
          <cell r="BB7" t="str">
            <v>L</v>
          </cell>
          <cell r="BC7" t="str">
            <v>W</v>
          </cell>
          <cell r="BD7" t="str">
            <v>W</v>
          </cell>
          <cell r="BE7" t="str">
            <v>L</v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 t="str">
            <v/>
          </cell>
          <cell r="BK7" t="str">
            <v/>
          </cell>
          <cell r="BL7" t="str">
            <v/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 t="str">
            <v/>
          </cell>
        </row>
        <row r="8">
          <cell r="N8">
            <v>5</v>
          </cell>
          <cell r="O8">
            <v>7</v>
          </cell>
          <cell r="P8">
            <v>0</v>
          </cell>
          <cell r="Q8">
            <v>10.0002</v>
          </cell>
          <cell r="AS8" t="str">
            <v>L</v>
          </cell>
          <cell r="AT8" t="str">
            <v>L</v>
          </cell>
          <cell r="AU8" t="str">
            <v>W</v>
          </cell>
          <cell r="AV8" t="str">
            <v/>
          </cell>
          <cell r="AW8" t="str">
            <v>W</v>
          </cell>
          <cell r="AX8" t="str">
            <v>L</v>
          </cell>
          <cell r="AY8" t="str">
            <v>W</v>
          </cell>
          <cell r="AZ8" t="str">
            <v>L</v>
          </cell>
          <cell r="BA8" t="str">
            <v>W</v>
          </cell>
          <cell r="BB8" t="str">
            <v>W</v>
          </cell>
          <cell r="BC8" t="str">
            <v>W</v>
          </cell>
          <cell r="BD8" t="str">
            <v>W</v>
          </cell>
          <cell r="BE8" t="str">
            <v>W</v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 t="str">
            <v/>
          </cell>
          <cell r="BL8" t="str">
            <v/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</row>
        <row r="9">
          <cell r="N9">
            <v>5</v>
          </cell>
          <cell r="O9">
            <v>7</v>
          </cell>
          <cell r="P9">
            <v>0</v>
          </cell>
          <cell r="Q9">
            <v>10.0006</v>
          </cell>
          <cell r="AS9" t="str">
            <v>W</v>
          </cell>
          <cell r="AT9" t="str">
            <v>W</v>
          </cell>
          <cell r="AU9" t="str">
            <v>W</v>
          </cell>
          <cell r="AV9" t="str">
            <v>D</v>
          </cell>
          <cell r="AW9" t="str">
            <v>W</v>
          </cell>
          <cell r="AX9" t="str">
            <v>L</v>
          </cell>
          <cell r="AY9" t="str">
            <v>W</v>
          </cell>
          <cell r="AZ9" t="str">
            <v>L</v>
          </cell>
          <cell r="BA9" t="str">
            <v>L</v>
          </cell>
          <cell r="BB9" t="str">
            <v>W</v>
          </cell>
          <cell r="BC9" t="str">
            <v>L</v>
          </cell>
          <cell r="BD9" t="str">
            <v>L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 t="str">
            <v/>
          </cell>
          <cell r="BK9" t="str">
            <v/>
          </cell>
          <cell r="BL9" t="str">
            <v/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</row>
        <row r="10">
          <cell r="N10">
            <v>2</v>
          </cell>
          <cell r="O10">
            <v>10</v>
          </cell>
          <cell r="P10">
            <v>0</v>
          </cell>
          <cell r="Q10">
            <v>4.0007000000000001</v>
          </cell>
          <cell r="AS10" t="str">
            <v>W</v>
          </cell>
          <cell r="AT10" t="str">
            <v>L</v>
          </cell>
          <cell r="AU10" t="str">
            <v>L</v>
          </cell>
          <cell r="AV10" t="str">
            <v>D</v>
          </cell>
          <cell r="AW10" t="str">
            <v>L</v>
          </cell>
          <cell r="AX10" t="str">
            <v>W</v>
          </cell>
          <cell r="AY10" t="str">
            <v>L</v>
          </cell>
          <cell r="AZ10" t="str">
            <v>L</v>
          </cell>
          <cell r="BA10" t="str">
            <v/>
          </cell>
          <cell r="BB10" t="str">
            <v>W</v>
          </cell>
          <cell r="BC10" t="str">
            <v>W</v>
          </cell>
          <cell r="BD10" t="str">
            <v>W</v>
          </cell>
          <cell r="BE10" t="str">
            <v>W</v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 t="str">
            <v/>
          </cell>
          <cell r="BL10" t="str">
            <v/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</row>
        <row r="11">
          <cell r="N11">
            <v>2</v>
          </cell>
          <cell r="O11">
            <v>9</v>
          </cell>
          <cell r="P11">
            <v>1</v>
          </cell>
          <cell r="Q11">
            <v>5.0008999999999997</v>
          </cell>
          <cell r="AS11" t="str">
            <v>W</v>
          </cell>
          <cell r="AT11" t="str">
            <v>L</v>
          </cell>
          <cell r="AU11" t="str">
            <v>W</v>
          </cell>
          <cell r="AV11" t="str">
            <v>L</v>
          </cell>
          <cell r="AW11" t="str">
            <v>L</v>
          </cell>
          <cell r="AX11" t="str">
            <v>W</v>
          </cell>
          <cell r="AY11" t="str">
            <v>L</v>
          </cell>
          <cell r="AZ11" t="str">
            <v>W</v>
          </cell>
          <cell r="BA11" t="str">
            <v>L</v>
          </cell>
          <cell r="BB11" t="str">
            <v>L</v>
          </cell>
          <cell r="BC11" t="str">
            <v/>
          </cell>
          <cell r="BD11" t="str">
            <v>W</v>
          </cell>
          <cell r="BE11" t="str">
            <v>W</v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 t="str">
            <v/>
          </cell>
          <cell r="BK11" t="str">
            <v/>
          </cell>
          <cell r="BL11" t="str">
            <v/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</row>
        <row r="12">
          <cell r="N12">
            <v>6</v>
          </cell>
          <cell r="O12">
            <v>5</v>
          </cell>
          <cell r="P12">
            <v>1</v>
          </cell>
          <cell r="Q12">
            <v>13</v>
          </cell>
          <cell r="AS12" t="str">
            <v>W</v>
          </cell>
          <cell r="AT12" t="str">
            <v>L</v>
          </cell>
          <cell r="AU12" t="str">
            <v>L</v>
          </cell>
          <cell r="AV12" t="str">
            <v>L</v>
          </cell>
          <cell r="AW12" t="str">
            <v>L</v>
          </cell>
          <cell r="AX12" t="str">
            <v/>
          </cell>
          <cell r="AY12" t="str">
            <v>W</v>
          </cell>
          <cell r="AZ12" t="str">
            <v>W</v>
          </cell>
          <cell r="BA12" t="str">
            <v>W</v>
          </cell>
          <cell r="BB12" t="str">
            <v>W</v>
          </cell>
          <cell r="BC12" t="str">
            <v>L</v>
          </cell>
          <cell r="BD12" t="str">
            <v>L</v>
          </cell>
          <cell r="BE12" t="str">
            <v>L</v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 t="str">
            <v/>
          </cell>
          <cell r="BK12" t="str">
            <v/>
          </cell>
          <cell r="BL12" t="str">
            <v/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</row>
        <row r="13">
          <cell r="N13">
            <v>9</v>
          </cell>
          <cell r="O13">
            <v>3</v>
          </cell>
          <cell r="P13">
            <v>0</v>
          </cell>
          <cell r="Q13">
            <v>18.001100000000001</v>
          </cell>
          <cell r="AS13" t="str">
            <v>L</v>
          </cell>
          <cell r="AT13" t="str">
            <v>W</v>
          </cell>
          <cell r="AU13" t="str">
            <v>L</v>
          </cell>
          <cell r="AV13" t="str">
            <v>L</v>
          </cell>
          <cell r="AW13" t="str">
            <v/>
          </cell>
          <cell r="AX13" t="str">
            <v>W</v>
          </cell>
          <cell r="AY13" t="str">
            <v>L</v>
          </cell>
          <cell r="AZ13" t="str">
            <v>W</v>
          </cell>
          <cell r="BA13" t="str">
            <v>W</v>
          </cell>
          <cell r="BB13" t="str">
            <v>L</v>
          </cell>
          <cell r="BC13" t="str">
            <v>L</v>
          </cell>
          <cell r="BD13" t="str">
            <v>L</v>
          </cell>
          <cell r="BE13" t="str">
            <v>W</v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 t="str">
            <v/>
          </cell>
          <cell r="BK13" t="str">
            <v/>
          </cell>
          <cell r="BL13" t="str">
            <v/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</row>
        <row r="14">
          <cell r="N14">
            <v>6</v>
          </cell>
          <cell r="O14">
            <v>6</v>
          </cell>
          <cell r="P14">
            <v>0</v>
          </cell>
          <cell r="Q14">
            <v>12.0001</v>
          </cell>
          <cell r="AS14" t="str">
            <v>L</v>
          </cell>
          <cell r="AT14" t="str">
            <v>L</v>
          </cell>
          <cell r="AU14" t="str">
            <v>W</v>
          </cell>
          <cell r="AV14" t="str">
            <v>D</v>
          </cell>
          <cell r="AW14" t="str">
            <v>W</v>
          </cell>
          <cell r="AX14" t="str">
            <v>L</v>
          </cell>
          <cell r="AY14" t="str">
            <v>L</v>
          </cell>
          <cell r="AZ14" t="str">
            <v>W</v>
          </cell>
          <cell r="BA14" t="str">
            <v>L</v>
          </cell>
          <cell r="BB14" t="str">
            <v>W</v>
          </cell>
          <cell r="BC14" t="str">
            <v>L</v>
          </cell>
          <cell r="BD14" t="str">
            <v/>
          </cell>
          <cell r="BE14" t="str">
            <v>L</v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 t="str">
            <v/>
          </cell>
          <cell r="BK14" t="str">
            <v/>
          </cell>
          <cell r="BL14" t="str">
            <v/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</row>
        <row r="15">
          <cell r="N15">
            <v>4</v>
          </cell>
          <cell r="O15">
            <v>7</v>
          </cell>
          <cell r="P15">
            <v>1</v>
          </cell>
          <cell r="Q15">
            <v>9.0002999999999993</v>
          </cell>
          <cell r="AS15" t="str">
            <v/>
          </cell>
          <cell r="AT15" t="str">
            <v>L</v>
          </cell>
          <cell r="AU15" t="str">
            <v>W</v>
          </cell>
          <cell r="AV15" t="str">
            <v>L</v>
          </cell>
          <cell r="AW15" t="str">
            <v>W</v>
          </cell>
          <cell r="AX15" t="str">
            <v>L</v>
          </cell>
          <cell r="AY15" t="str">
            <v>L</v>
          </cell>
          <cell r="AZ15" t="str">
            <v>L</v>
          </cell>
          <cell r="BA15" t="str">
            <v>W</v>
          </cell>
          <cell r="BB15" t="str">
            <v>L</v>
          </cell>
          <cell r="BC15" t="str">
            <v>L</v>
          </cell>
          <cell r="BD15" t="str">
            <v>L</v>
          </cell>
          <cell r="BE15" t="str">
            <v>L</v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 t="str">
            <v/>
          </cell>
          <cell r="BK15" t="str">
            <v/>
          </cell>
          <cell r="BL15" t="str">
            <v/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</row>
        <row r="16">
          <cell r="N16">
            <v>6</v>
          </cell>
          <cell r="O16">
            <v>5</v>
          </cell>
          <cell r="P16">
            <v>1</v>
          </cell>
          <cell r="Q16">
            <v>13.001200000000001</v>
          </cell>
          <cell r="AS16" t="str">
            <v>L</v>
          </cell>
          <cell r="AT16" t="str">
            <v>W</v>
          </cell>
          <cell r="AU16" t="str">
            <v>L</v>
          </cell>
          <cell r="AV16" t="str">
            <v>D</v>
          </cell>
          <cell r="AW16" t="str">
            <v>L</v>
          </cell>
          <cell r="AX16" t="str">
            <v>L</v>
          </cell>
          <cell r="AY16" t="str">
            <v>L</v>
          </cell>
          <cell r="AZ16" t="str">
            <v/>
          </cell>
          <cell r="BA16" t="str">
            <v>L</v>
          </cell>
          <cell r="BB16" t="str">
            <v>L</v>
          </cell>
          <cell r="BC16" t="str">
            <v>W</v>
          </cell>
          <cell r="BD16" t="str">
            <v>L</v>
          </cell>
          <cell r="BE16" t="str">
            <v>L</v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 t="str">
            <v/>
          </cell>
          <cell r="BK16" t="str">
            <v/>
          </cell>
          <cell r="BL16" t="str">
            <v/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</row>
        <row r="17">
          <cell r="N17">
            <v>3</v>
          </cell>
          <cell r="O17">
            <v>9</v>
          </cell>
          <cell r="P17">
            <v>0</v>
          </cell>
          <cell r="Q17">
            <v>6.0004</v>
          </cell>
          <cell r="AS17" t="str">
            <v>L</v>
          </cell>
          <cell r="AT17" t="str">
            <v>W</v>
          </cell>
          <cell r="AU17" t="str">
            <v>L</v>
          </cell>
          <cell r="AV17" t="str">
            <v>W</v>
          </cell>
          <cell r="AW17" t="str">
            <v>L</v>
          </cell>
          <cell r="AX17" t="str">
            <v>L</v>
          </cell>
          <cell r="AY17" t="str">
            <v/>
          </cell>
          <cell r="AZ17" t="str">
            <v>L</v>
          </cell>
          <cell r="BA17" t="str">
            <v>L</v>
          </cell>
          <cell r="BB17" t="str">
            <v>L</v>
          </cell>
          <cell r="BC17" t="str">
            <v>L</v>
          </cell>
          <cell r="BD17" t="str">
            <v>L</v>
          </cell>
          <cell r="BE17" t="str">
            <v>L</v>
          </cell>
          <cell r="BF17" t="str">
            <v/>
          </cell>
          <cell r="BG17" t="str">
            <v/>
          </cell>
          <cell r="BH17" t="str">
            <v/>
          </cell>
          <cell r="BI17" t="str">
            <v/>
          </cell>
          <cell r="BJ17" t="str">
            <v/>
          </cell>
          <cell r="BK17" t="str">
            <v/>
          </cell>
          <cell r="BL17" t="str">
            <v/>
          </cell>
          <cell r="BM17" t="str">
            <v/>
          </cell>
          <cell r="BN17" t="str">
            <v/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</row>
        <row r="18">
          <cell r="N18">
            <v>8</v>
          </cell>
          <cell r="O18">
            <v>4</v>
          </cell>
          <cell r="P18">
            <v>0</v>
          </cell>
          <cell r="Q18">
            <v>16.000499999999999</v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/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 t="str">
            <v/>
          </cell>
          <cell r="BK18" t="str">
            <v/>
          </cell>
          <cell r="BL18" t="str">
            <v/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836DA-B46A-4294-8029-B206E3CC9523}">
  <dimension ref="A7:AV35"/>
  <sheetViews>
    <sheetView showGridLines="0" tabSelected="1" workbookViewId="0"/>
  </sheetViews>
  <sheetFormatPr defaultRowHeight="15" x14ac:dyDescent="0.25"/>
  <cols>
    <col min="1" max="1" width="9.140625" style="33"/>
    <col min="2" max="2" width="3.140625" style="1" customWidth="1"/>
    <col min="3" max="3" width="19.28515625" style="1" customWidth="1"/>
    <col min="4" max="7" width="3.42578125" style="1" customWidth="1"/>
    <col min="8" max="8" width="3.7109375" style="1" customWidth="1"/>
    <col min="9" max="9" width="4.5703125" style="1" customWidth="1"/>
    <col min="10" max="10" width="9.5703125" style="1" customWidth="1"/>
    <col min="11" max="11" width="0.5703125" style="1" customWidth="1"/>
    <col min="12" max="12" width="9.140625" style="1" hidden="1" customWidth="1"/>
    <col min="13" max="13" width="15.42578125" style="1" hidden="1" customWidth="1"/>
    <col min="14" max="18" width="9.140625" style="1" hidden="1" customWidth="1"/>
    <col min="19" max="19" width="2" style="1" hidden="1" customWidth="1"/>
    <col min="20" max="20" width="4.28515625" style="1" hidden="1" customWidth="1"/>
    <col min="21" max="21" width="9.140625" hidden="1" customWidth="1"/>
    <col min="22" max="47" width="1.28515625" style="1" customWidth="1"/>
  </cols>
  <sheetData>
    <row r="7" spans="1:48" ht="15.75" x14ac:dyDescent="0.25">
      <c r="B7" s="2" t="str">
        <f>[1]Teams!B2</f>
        <v>Division A</v>
      </c>
      <c r="E7" s="3"/>
      <c r="V7" s="9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1"/>
    </row>
    <row r="8" spans="1:48" x14ac:dyDescent="0.25">
      <c r="B8" s="44" t="s">
        <v>0</v>
      </c>
      <c r="C8" s="44" t="s">
        <v>1</v>
      </c>
      <c r="D8" s="45" t="s">
        <v>2</v>
      </c>
      <c r="E8" s="45" t="s">
        <v>3</v>
      </c>
      <c r="F8" s="45" t="s">
        <v>4</v>
      </c>
      <c r="G8" s="45" t="s">
        <v>5</v>
      </c>
      <c r="H8" s="44" t="s">
        <v>6</v>
      </c>
      <c r="I8" s="44" t="s">
        <v>7</v>
      </c>
      <c r="J8" s="44"/>
      <c r="K8" s="5"/>
      <c r="L8" s="6"/>
      <c r="M8" s="6"/>
      <c r="N8" s="6" t="s">
        <v>2</v>
      </c>
      <c r="O8" s="6" t="s">
        <v>3</v>
      </c>
      <c r="P8" s="6" t="s">
        <v>4</v>
      </c>
      <c r="Q8" s="7" t="s">
        <v>5</v>
      </c>
      <c r="R8" s="6" t="s">
        <v>7</v>
      </c>
      <c r="S8" s="6" t="s">
        <v>8</v>
      </c>
      <c r="T8" s="6" t="s">
        <v>3</v>
      </c>
      <c r="U8" s="8"/>
      <c r="V8" s="9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1"/>
    </row>
    <row r="9" spans="1:48" x14ac:dyDescent="0.25">
      <c r="A9" s="33">
        <v>1</v>
      </c>
      <c r="B9" s="12">
        <v>1</v>
      </c>
      <c r="C9" s="13" t="str">
        <f t="shared" ref="C9:C22" si="0">VLOOKUP($A9,$L$9:$R$22,2,FALSE)</f>
        <v>Ashbrittle</v>
      </c>
      <c r="D9" s="13">
        <f t="shared" ref="D9:D22" si="1">VLOOKUP($A9,$L$9:$R$22,3,FALSE)</f>
        <v>12</v>
      </c>
      <c r="E9" s="13">
        <f t="shared" ref="E9:E22" si="2">VLOOKUP($A9,$L$9:$R$22,4,FALSE)</f>
        <v>11</v>
      </c>
      <c r="F9" s="13">
        <f t="shared" ref="F9:F22" si="3">VLOOKUP($A9,$L$9:$R$22,5,FALSE)</f>
        <v>1</v>
      </c>
      <c r="G9" s="13">
        <f t="shared" ref="G9:G22" si="4">VLOOKUP($A9,$L$9:$R$22,6,FALSE)</f>
        <v>0</v>
      </c>
      <c r="H9" s="13" t="str">
        <f t="shared" ref="H9:H22" si="5">IF(VLOOKUP($A9,$L$9:$S$22,8,FALSE)=0,"",VLOOKUP($A9,$L$9:$S$22,8,FALSE))</f>
        <v/>
      </c>
      <c r="I9" s="14">
        <f t="shared" ref="I9:I22" si="6">VLOOKUP($A9,$L$9:$R$22,7,FALSE)</f>
        <v>22.001300000000001</v>
      </c>
      <c r="J9" s="13"/>
      <c r="K9" s="34"/>
      <c r="L9" s="15">
        <f t="shared" ref="L9:L22" si="7">RANK(R9,R$9:R$22)</f>
        <v>3</v>
      </c>
      <c r="M9" s="15" t="str">
        <f>'[1]League A'!C6</f>
        <v>Bradninch Cricket Club</v>
      </c>
      <c r="N9" s="15">
        <f t="shared" ref="N9:N16" si="8">SUM(O9:Q9)</f>
        <v>12</v>
      </c>
      <c r="O9" s="15">
        <f>'[2]Table A'!N5</f>
        <v>9</v>
      </c>
      <c r="P9" s="15">
        <f>'[2]Table A'!O5</f>
        <v>3</v>
      </c>
      <c r="Q9" s="15">
        <f>'[2]Table A'!P5</f>
        <v>0</v>
      </c>
      <c r="R9" s="16">
        <f>'[2]Table A'!Q5</f>
        <v>18.001000000000001</v>
      </c>
      <c r="S9" s="15">
        <f>VLOOKUP(M9,[1]Teams!$C$5:$D$18,2,FALSE)</f>
        <v>0</v>
      </c>
      <c r="T9" s="17">
        <f t="shared" ref="T9:T22" si="9">IF(ISERROR(E9/$D9),0,E9/$D9)</f>
        <v>0.91666666666666663</v>
      </c>
      <c r="U9" s="18"/>
      <c r="V9" s="35" t="str">
        <f>'[2]Table A'!AS5</f>
        <v>L</v>
      </c>
      <c r="W9" s="36" t="str">
        <f>'[2]Table A'!AT5</f>
        <v>W</v>
      </c>
      <c r="X9" s="36" t="str">
        <f>'[2]Table A'!AU5</f>
        <v/>
      </c>
      <c r="Y9" s="36" t="str">
        <f>'[2]Table A'!AV5</f>
        <v>W</v>
      </c>
      <c r="Z9" s="36" t="str">
        <f>'[2]Table A'!AW5</f>
        <v>W</v>
      </c>
      <c r="AA9" s="36" t="str">
        <f>'[2]Table A'!AX5</f>
        <v>W</v>
      </c>
      <c r="AB9" s="36" t="str">
        <f>'[2]Table A'!AY5</f>
        <v>W</v>
      </c>
      <c r="AC9" s="36" t="str">
        <f>'[2]Table A'!AZ5</f>
        <v>W</v>
      </c>
      <c r="AD9" s="36" t="str">
        <f>'[2]Table A'!BA5</f>
        <v>W</v>
      </c>
      <c r="AE9" s="36" t="str">
        <f>'[2]Table A'!BB5</f>
        <v>W</v>
      </c>
      <c r="AF9" s="36" t="str">
        <f>'[2]Table A'!BC5</f>
        <v>W</v>
      </c>
      <c r="AG9" s="36" t="str">
        <f>'[2]Table A'!BD5</f>
        <v>W</v>
      </c>
      <c r="AH9" s="36" t="str">
        <f>'[2]Table A'!BE5</f>
        <v>W</v>
      </c>
      <c r="AI9" s="36" t="str">
        <f>'[2]Table A'!BF5</f>
        <v/>
      </c>
      <c r="AJ9" s="36" t="str">
        <f>'[2]Table A'!BG5</f>
        <v/>
      </c>
      <c r="AK9" s="36" t="str">
        <f>'[2]Table A'!BH5</f>
        <v/>
      </c>
      <c r="AL9" s="36" t="str">
        <f>'[2]Table A'!BI5</f>
        <v/>
      </c>
      <c r="AM9" s="36" t="str">
        <f>'[2]Table A'!BJ5</f>
        <v/>
      </c>
      <c r="AN9" s="36" t="str">
        <f>'[2]Table A'!BK5</f>
        <v/>
      </c>
      <c r="AO9" s="36" t="str">
        <f>'[2]Table A'!BL5</f>
        <v/>
      </c>
      <c r="AP9" s="36" t="str">
        <f>'[2]Table A'!BM5</f>
        <v/>
      </c>
      <c r="AQ9" s="36" t="str">
        <f>'[2]Table A'!BN5</f>
        <v/>
      </c>
      <c r="AR9" s="36" t="str">
        <f>'[2]Table A'!BO5</f>
        <v/>
      </c>
      <c r="AS9" s="36" t="str">
        <f>'[2]Table A'!BP5</f>
        <v/>
      </c>
      <c r="AT9" s="36" t="str">
        <f>'[2]Table A'!BQ5</f>
        <v/>
      </c>
      <c r="AU9" s="37" t="str">
        <f>'[2]Table A'!BR5</f>
        <v/>
      </c>
    </row>
    <row r="10" spans="1:48" x14ac:dyDescent="0.25">
      <c r="A10" s="33">
        <v>2</v>
      </c>
      <c r="B10" s="19">
        <f t="shared" ref="B10:B22" si="10">IF(ROUND(I10,1)=ROUND(I9,1),"=",A10)</f>
        <v>2</v>
      </c>
      <c r="C10" s="20" t="str">
        <f t="shared" si="0"/>
        <v>Bellies</v>
      </c>
      <c r="D10" s="20">
        <f t="shared" si="1"/>
        <v>12</v>
      </c>
      <c r="E10" s="20">
        <f t="shared" si="2"/>
        <v>9</v>
      </c>
      <c r="F10" s="20">
        <f t="shared" si="3"/>
        <v>3</v>
      </c>
      <c r="G10" s="20">
        <f t="shared" si="4"/>
        <v>0</v>
      </c>
      <c r="H10" s="20" t="str">
        <f t="shared" si="5"/>
        <v/>
      </c>
      <c r="I10" s="21">
        <f t="shared" si="6"/>
        <v>18.001100000000001</v>
      </c>
      <c r="J10" s="20"/>
      <c r="K10" s="34"/>
      <c r="L10" s="22">
        <f t="shared" si="7"/>
        <v>1</v>
      </c>
      <c r="M10" s="22" t="str">
        <f>'[1]League A'!C7</f>
        <v>Ashbrittle</v>
      </c>
      <c r="N10" s="22">
        <f t="shared" si="8"/>
        <v>12</v>
      </c>
      <c r="O10" s="22">
        <f>'[2]Table A'!N6</f>
        <v>11</v>
      </c>
      <c r="P10" s="22">
        <f>'[2]Table A'!O6</f>
        <v>1</v>
      </c>
      <c r="Q10" s="22">
        <f>'[2]Table A'!P6</f>
        <v>0</v>
      </c>
      <c r="R10" s="23">
        <f>'[2]Table A'!Q6</f>
        <v>22.001300000000001</v>
      </c>
      <c r="S10" s="22">
        <f>VLOOKUP(M10,[1]Teams!$C$5:$D$18,2,FALSE)</f>
        <v>0</v>
      </c>
      <c r="T10" s="24">
        <f t="shared" si="9"/>
        <v>0.75</v>
      </c>
      <c r="U10" s="25"/>
      <c r="V10" s="35" t="str">
        <f>'[2]Table A'!AS6</f>
        <v>W</v>
      </c>
      <c r="W10" s="36" t="str">
        <f>'[2]Table A'!AT6</f>
        <v>W</v>
      </c>
      <c r="X10" s="36" t="str">
        <f>'[2]Table A'!AU6</f>
        <v>L</v>
      </c>
      <c r="Y10" s="36" t="str">
        <f>'[2]Table A'!AV6</f>
        <v>W</v>
      </c>
      <c r="Z10" s="36" t="str">
        <f>'[2]Table A'!AW6</f>
        <v>L</v>
      </c>
      <c r="AA10" s="36" t="str">
        <f>'[2]Table A'!AX6</f>
        <v>W</v>
      </c>
      <c r="AB10" s="36" t="str">
        <f>'[2]Table A'!AY6</f>
        <v>W</v>
      </c>
      <c r="AC10" s="36" t="str">
        <f>'[2]Table A'!AZ6</f>
        <v>W</v>
      </c>
      <c r="AD10" s="36" t="str">
        <f>'[2]Table A'!BA6</f>
        <v>L</v>
      </c>
      <c r="AE10" s="36" t="str">
        <f>'[2]Table A'!BB6</f>
        <v/>
      </c>
      <c r="AF10" s="36" t="str">
        <f>'[2]Table A'!BC6</f>
        <v>W</v>
      </c>
      <c r="AG10" s="36" t="str">
        <f>'[2]Table A'!BD6</f>
        <v>W</v>
      </c>
      <c r="AH10" s="36" t="str">
        <f>'[2]Table A'!BE6</f>
        <v>W</v>
      </c>
      <c r="AI10" s="36" t="str">
        <f>'[2]Table A'!BF6</f>
        <v/>
      </c>
      <c r="AJ10" s="36" t="str">
        <f>'[2]Table A'!BG6</f>
        <v/>
      </c>
      <c r="AK10" s="36" t="str">
        <f>'[2]Table A'!BH6</f>
        <v/>
      </c>
      <c r="AL10" s="36" t="str">
        <f>'[2]Table A'!BI6</f>
        <v/>
      </c>
      <c r="AM10" s="36" t="str">
        <f>'[2]Table A'!BJ6</f>
        <v/>
      </c>
      <c r="AN10" s="36" t="str">
        <f>'[2]Table A'!BK6</f>
        <v/>
      </c>
      <c r="AO10" s="36" t="str">
        <f>'[2]Table A'!BL6</f>
        <v/>
      </c>
      <c r="AP10" s="36" t="str">
        <f>'[2]Table A'!BM6</f>
        <v/>
      </c>
      <c r="AQ10" s="36" t="str">
        <f>'[2]Table A'!BN6</f>
        <v/>
      </c>
      <c r="AR10" s="36" t="str">
        <f>'[2]Table A'!BO6</f>
        <v/>
      </c>
      <c r="AS10" s="36" t="str">
        <f>'[2]Table A'!BP6</f>
        <v/>
      </c>
      <c r="AT10" s="36" t="str">
        <f>'[2]Table A'!BQ6</f>
        <v/>
      </c>
      <c r="AU10" s="37" t="str">
        <f>'[2]Table A'!BR6</f>
        <v/>
      </c>
    </row>
    <row r="11" spans="1:48" x14ac:dyDescent="0.25">
      <c r="A11" s="33">
        <v>3</v>
      </c>
      <c r="B11" s="19" t="str">
        <f t="shared" si="10"/>
        <v>=</v>
      </c>
      <c r="C11" s="20" t="str">
        <f t="shared" si="0"/>
        <v>Bradninch Cricket Club</v>
      </c>
      <c r="D11" s="20">
        <f t="shared" si="1"/>
        <v>12</v>
      </c>
      <c r="E11" s="20">
        <f t="shared" si="2"/>
        <v>9</v>
      </c>
      <c r="F11" s="20">
        <f t="shared" si="3"/>
        <v>3</v>
      </c>
      <c r="G11" s="20">
        <f t="shared" si="4"/>
        <v>0</v>
      </c>
      <c r="H11" s="20" t="str">
        <f t="shared" si="5"/>
        <v/>
      </c>
      <c r="I11" s="21">
        <f t="shared" si="6"/>
        <v>18.001000000000001</v>
      </c>
      <c r="J11" s="20"/>
      <c r="K11" s="34"/>
      <c r="L11" s="22">
        <f t="shared" si="7"/>
        <v>14</v>
      </c>
      <c r="M11" s="22" t="str">
        <f>'[1]League A'!C8</f>
        <v>Bye</v>
      </c>
      <c r="N11" s="22">
        <f t="shared" si="8"/>
        <v>0</v>
      </c>
      <c r="O11" s="22">
        <f>'[2]Table A'!N7</f>
        <v>0</v>
      </c>
      <c r="P11" s="22">
        <f>'[2]Table A'!O7</f>
        <v>0</v>
      </c>
      <c r="Q11" s="22">
        <f>'[2]Table A'!P7</f>
        <v>0</v>
      </c>
      <c r="R11" s="23">
        <f>'[2]Table A'!Q7</f>
        <v>-9.1999999999999998E-3</v>
      </c>
      <c r="S11" s="22">
        <f>VLOOKUP(M11,[1]Teams!$C$5:$D$18,2,FALSE)</f>
        <v>0.01</v>
      </c>
      <c r="T11" s="24">
        <f t="shared" si="9"/>
        <v>0.75</v>
      </c>
      <c r="U11" s="25"/>
      <c r="V11" s="38" t="str">
        <f>'[2]Table A'!AS7</f>
        <v>W</v>
      </c>
      <c r="W11" s="39" t="str">
        <f>'[2]Table A'!AT7</f>
        <v/>
      </c>
      <c r="X11" s="39" t="str">
        <f>'[2]Table A'!AU7</f>
        <v>W</v>
      </c>
      <c r="Y11" s="39" t="str">
        <f>'[2]Table A'!AV7</f>
        <v>W</v>
      </c>
      <c r="Z11" s="39" t="str">
        <f>'[2]Table A'!AW7</f>
        <v>W</v>
      </c>
      <c r="AA11" s="39" t="str">
        <f>'[2]Table A'!AX7</f>
        <v>W</v>
      </c>
      <c r="AB11" s="39" t="str">
        <f>'[2]Table A'!AY7</f>
        <v>W</v>
      </c>
      <c r="AC11" s="39" t="str">
        <f>'[2]Table A'!AZ7</f>
        <v>L</v>
      </c>
      <c r="AD11" s="39" t="str">
        <f>'[2]Table A'!BA7</f>
        <v>W</v>
      </c>
      <c r="AE11" s="39" t="str">
        <f>'[2]Table A'!BB7</f>
        <v>L</v>
      </c>
      <c r="AF11" s="39" t="str">
        <f>'[2]Table A'!BC7</f>
        <v>W</v>
      </c>
      <c r="AG11" s="39" t="str">
        <f>'[2]Table A'!BD7</f>
        <v>W</v>
      </c>
      <c r="AH11" s="39" t="str">
        <f>'[2]Table A'!BE7</f>
        <v>L</v>
      </c>
      <c r="AI11" s="39" t="str">
        <f>'[2]Table A'!BF7</f>
        <v/>
      </c>
      <c r="AJ11" s="39" t="str">
        <f>'[2]Table A'!BG7</f>
        <v/>
      </c>
      <c r="AK11" s="39" t="str">
        <f>'[2]Table A'!BH7</f>
        <v/>
      </c>
      <c r="AL11" s="39" t="str">
        <f>'[2]Table A'!BI7</f>
        <v/>
      </c>
      <c r="AM11" s="39" t="str">
        <f>'[2]Table A'!BJ7</f>
        <v/>
      </c>
      <c r="AN11" s="39" t="str">
        <f>'[2]Table A'!BK7</f>
        <v/>
      </c>
      <c r="AO11" s="39" t="str">
        <f>'[2]Table A'!BL7</f>
        <v/>
      </c>
      <c r="AP11" s="39" t="str">
        <f>'[2]Table A'!BM7</f>
        <v/>
      </c>
      <c r="AQ11" s="39" t="str">
        <f>'[2]Table A'!BN7</f>
        <v/>
      </c>
      <c r="AR11" s="39" t="str">
        <f>'[2]Table A'!BO7</f>
        <v/>
      </c>
      <c r="AS11" s="39" t="str">
        <f>'[2]Table A'!BP7</f>
        <v/>
      </c>
      <c r="AT11" s="39" t="str">
        <f>'[2]Table A'!BQ7</f>
        <v/>
      </c>
      <c r="AU11" s="40" t="str">
        <f>'[2]Table A'!BR7</f>
        <v/>
      </c>
    </row>
    <row r="12" spans="1:48" x14ac:dyDescent="0.25">
      <c r="A12" s="33">
        <v>4</v>
      </c>
      <c r="B12" s="19">
        <f t="shared" si="10"/>
        <v>4</v>
      </c>
      <c r="C12" s="20" t="str">
        <f t="shared" si="0"/>
        <v>Crossways</v>
      </c>
      <c r="D12" s="20">
        <f t="shared" si="1"/>
        <v>12</v>
      </c>
      <c r="E12" s="20">
        <f t="shared" si="2"/>
        <v>8</v>
      </c>
      <c r="F12" s="20">
        <f t="shared" si="3"/>
        <v>4</v>
      </c>
      <c r="G12" s="20">
        <f t="shared" si="4"/>
        <v>0</v>
      </c>
      <c r="H12" s="20" t="str">
        <f t="shared" si="5"/>
        <v/>
      </c>
      <c r="I12" s="21">
        <f t="shared" si="6"/>
        <v>16.000499999999999</v>
      </c>
      <c r="J12" s="20"/>
      <c r="K12" s="34"/>
      <c r="L12" s="22">
        <f t="shared" si="7"/>
        <v>9</v>
      </c>
      <c r="M12" s="22" t="str">
        <f>'[1]League A'!C9</f>
        <v>Queens Head</v>
      </c>
      <c r="N12" s="22">
        <f t="shared" si="8"/>
        <v>12</v>
      </c>
      <c r="O12" s="22">
        <f>'[2]Table A'!N8</f>
        <v>5</v>
      </c>
      <c r="P12" s="22">
        <f>'[2]Table A'!O8</f>
        <v>7</v>
      </c>
      <c r="Q12" s="22">
        <f>'[2]Table A'!P8</f>
        <v>0</v>
      </c>
      <c r="R12" s="23">
        <f>'[2]Table A'!Q8</f>
        <v>10.0002</v>
      </c>
      <c r="S12" s="22">
        <f>VLOOKUP(M12,[1]Teams!$C$5:$D$18,2,FALSE)</f>
        <v>0</v>
      </c>
      <c r="T12" s="24">
        <f t="shared" si="9"/>
        <v>0.66666666666666663</v>
      </c>
      <c r="U12" s="25"/>
      <c r="V12" s="38" t="str">
        <f>'[2]Table A'!AS8</f>
        <v>L</v>
      </c>
      <c r="W12" s="39" t="str">
        <f>'[2]Table A'!AT8</f>
        <v>L</v>
      </c>
      <c r="X12" s="39" t="str">
        <f>'[2]Table A'!AU8</f>
        <v>W</v>
      </c>
      <c r="Y12" s="39" t="str">
        <f>'[2]Table A'!AV8</f>
        <v/>
      </c>
      <c r="Z12" s="39" t="str">
        <f>'[2]Table A'!AW8</f>
        <v>W</v>
      </c>
      <c r="AA12" s="39" t="str">
        <f>'[2]Table A'!AX8</f>
        <v>L</v>
      </c>
      <c r="AB12" s="39" t="str">
        <f>'[2]Table A'!AY8</f>
        <v>W</v>
      </c>
      <c r="AC12" s="39" t="str">
        <f>'[2]Table A'!AZ8</f>
        <v>L</v>
      </c>
      <c r="AD12" s="39" t="str">
        <f>'[2]Table A'!BA8</f>
        <v>W</v>
      </c>
      <c r="AE12" s="39" t="str">
        <f>'[2]Table A'!BB8</f>
        <v>W</v>
      </c>
      <c r="AF12" s="39" t="str">
        <f>'[2]Table A'!BC8</f>
        <v>W</v>
      </c>
      <c r="AG12" s="39" t="str">
        <f>'[2]Table A'!BD8</f>
        <v>W</v>
      </c>
      <c r="AH12" s="39" t="str">
        <f>'[2]Table A'!BE8</f>
        <v>W</v>
      </c>
      <c r="AI12" s="39" t="str">
        <f>'[2]Table A'!BF8</f>
        <v/>
      </c>
      <c r="AJ12" s="39" t="str">
        <f>'[2]Table A'!BG8</f>
        <v/>
      </c>
      <c r="AK12" s="39" t="str">
        <f>'[2]Table A'!BH8</f>
        <v/>
      </c>
      <c r="AL12" s="39" t="str">
        <f>'[2]Table A'!BI8</f>
        <v/>
      </c>
      <c r="AM12" s="39" t="str">
        <f>'[2]Table A'!BJ8</f>
        <v/>
      </c>
      <c r="AN12" s="39" t="str">
        <f>'[2]Table A'!BK8</f>
        <v/>
      </c>
      <c r="AO12" s="39" t="str">
        <f>'[2]Table A'!BL8</f>
        <v/>
      </c>
      <c r="AP12" s="39" t="str">
        <f>'[2]Table A'!BM8</f>
        <v/>
      </c>
      <c r="AQ12" s="39" t="str">
        <f>'[2]Table A'!BN8</f>
        <v/>
      </c>
      <c r="AR12" s="39" t="str">
        <f>'[2]Table A'!BO8</f>
        <v/>
      </c>
      <c r="AS12" s="39" t="str">
        <f>'[2]Table A'!BP8</f>
        <v/>
      </c>
      <c r="AT12" s="39" t="str">
        <f>'[2]Table A'!BQ8</f>
        <v/>
      </c>
      <c r="AU12" s="40" t="str">
        <f>'[2]Table A'!BR8</f>
        <v/>
      </c>
    </row>
    <row r="13" spans="1:48" x14ac:dyDescent="0.25">
      <c r="A13" s="33">
        <v>5</v>
      </c>
      <c r="B13" s="19">
        <f t="shared" si="10"/>
        <v>5</v>
      </c>
      <c r="C13" s="20" t="str">
        <f t="shared" si="0"/>
        <v>Barley Knockons</v>
      </c>
      <c r="D13" s="20">
        <f t="shared" si="1"/>
        <v>12</v>
      </c>
      <c r="E13" s="20">
        <f t="shared" si="2"/>
        <v>6</v>
      </c>
      <c r="F13" s="20">
        <f t="shared" si="3"/>
        <v>5</v>
      </c>
      <c r="G13" s="20">
        <f t="shared" si="4"/>
        <v>1</v>
      </c>
      <c r="H13" s="20" t="str">
        <f t="shared" si="5"/>
        <v/>
      </c>
      <c r="I13" s="21">
        <f t="shared" si="6"/>
        <v>13.001200000000001</v>
      </c>
      <c r="J13" s="20"/>
      <c r="K13" s="34"/>
      <c r="L13" s="22">
        <f t="shared" si="7"/>
        <v>8</v>
      </c>
      <c r="M13" s="22" t="str">
        <f>'[1]League A'!C10</f>
        <v>Castaways</v>
      </c>
      <c r="N13" s="22">
        <f t="shared" si="8"/>
        <v>12</v>
      </c>
      <c r="O13" s="22">
        <f>'[2]Table A'!N9</f>
        <v>5</v>
      </c>
      <c r="P13" s="22">
        <f>'[2]Table A'!O9</f>
        <v>7</v>
      </c>
      <c r="Q13" s="22">
        <f>'[2]Table A'!P9</f>
        <v>0</v>
      </c>
      <c r="R13" s="23">
        <f>'[2]Table A'!Q9</f>
        <v>10.0006</v>
      </c>
      <c r="S13" s="22">
        <f>VLOOKUP(M13,[1]Teams!$C$5:$D$18,2,FALSE)</f>
        <v>0</v>
      </c>
      <c r="T13" s="24">
        <f t="shared" si="9"/>
        <v>0.5</v>
      </c>
      <c r="U13" s="25"/>
      <c r="V13" s="38" t="str">
        <f>'[2]Table A'!AS9</f>
        <v>W</v>
      </c>
      <c r="W13" s="39" t="str">
        <f>'[2]Table A'!AT9</f>
        <v>W</v>
      </c>
      <c r="X13" s="39" t="str">
        <f>'[2]Table A'!AU9</f>
        <v>W</v>
      </c>
      <c r="Y13" s="39" t="str">
        <f>'[2]Table A'!AV9</f>
        <v>D</v>
      </c>
      <c r="Z13" s="39" t="str">
        <f>'[2]Table A'!AW9</f>
        <v>W</v>
      </c>
      <c r="AA13" s="39" t="str">
        <f>'[2]Table A'!AX9</f>
        <v>L</v>
      </c>
      <c r="AB13" s="39" t="str">
        <f>'[2]Table A'!AY9</f>
        <v>W</v>
      </c>
      <c r="AC13" s="39" t="str">
        <f>'[2]Table A'!AZ9</f>
        <v>L</v>
      </c>
      <c r="AD13" s="39" t="str">
        <f>'[2]Table A'!BA9</f>
        <v>L</v>
      </c>
      <c r="AE13" s="39" t="str">
        <f>'[2]Table A'!BB9</f>
        <v>W</v>
      </c>
      <c r="AF13" s="39" t="str">
        <f>'[2]Table A'!BC9</f>
        <v>L</v>
      </c>
      <c r="AG13" s="39" t="str">
        <f>'[2]Table A'!BD9</f>
        <v>L</v>
      </c>
      <c r="AH13" s="39" t="str">
        <f>'[2]Table A'!BE9</f>
        <v/>
      </c>
      <c r="AI13" s="39" t="str">
        <f>'[2]Table A'!BF9</f>
        <v/>
      </c>
      <c r="AJ13" s="39" t="str">
        <f>'[2]Table A'!BG9</f>
        <v/>
      </c>
      <c r="AK13" s="39" t="str">
        <f>'[2]Table A'!BH9</f>
        <v/>
      </c>
      <c r="AL13" s="39" t="str">
        <f>'[2]Table A'!BI9</f>
        <v/>
      </c>
      <c r="AM13" s="39" t="str">
        <f>'[2]Table A'!BJ9</f>
        <v/>
      </c>
      <c r="AN13" s="39" t="str">
        <f>'[2]Table A'!BK9</f>
        <v/>
      </c>
      <c r="AO13" s="39" t="str">
        <f>'[2]Table A'!BL9</f>
        <v/>
      </c>
      <c r="AP13" s="39" t="str">
        <f>'[2]Table A'!BM9</f>
        <v/>
      </c>
      <c r="AQ13" s="39" t="str">
        <f>'[2]Table A'!BN9</f>
        <v/>
      </c>
      <c r="AR13" s="39" t="str">
        <f>'[2]Table A'!BO9</f>
        <v/>
      </c>
      <c r="AS13" s="39" t="str">
        <f>'[2]Table A'!BP9</f>
        <v/>
      </c>
      <c r="AT13" s="39" t="str">
        <f>'[2]Table A'!BQ9</f>
        <v/>
      </c>
      <c r="AU13" s="40" t="str">
        <f>'[2]Table A'!BR9</f>
        <v/>
      </c>
    </row>
    <row r="14" spans="1:48" x14ac:dyDescent="0.25">
      <c r="A14" s="33">
        <v>6</v>
      </c>
      <c r="B14" s="19" t="str">
        <f t="shared" si="10"/>
        <v>=</v>
      </c>
      <c r="C14" s="20" t="str">
        <f t="shared" si="0"/>
        <v>The Ponies</v>
      </c>
      <c r="D14" s="20">
        <f t="shared" si="1"/>
        <v>12</v>
      </c>
      <c r="E14" s="20">
        <f t="shared" si="2"/>
        <v>6</v>
      </c>
      <c r="F14" s="20">
        <f t="shared" si="3"/>
        <v>5</v>
      </c>
      <c r="G14" s="20">
        <f t="shared" si="4"/>
        <v>1</v>
      </c>
      <c r="H14" s="20" t="str">
        <f t="shared" si="5"/>
        <v/>
      </c>
      <c r="I14" s="21">
        <f t="shared" si="6"/>
        <v>13</v>
      </c>
      <c r="J14" s="20"/>
      <c r="K14" s="34"/>
      <c r="L14" s="22">
        <f t="shared" si="7"/>
        <v>13</v>
      </c>
      <c r="M14" s="22" t="str">
        <f>'[1]League A'!C11</f>
        <v>Calverleigh</v>
      </c>
      <c r="N14" s="22">
        <f t="shared" si="8"/>
        <v>12</v>
      </c>
      <c r="O14" s="22">
        <f>'[2]Table A'!N10</f>
        <v>2</v>
      </c>
      <c r="P14" s="22">
        <f>'[2]Table A'!O10</f>
        <v>10</v>
      </c>
      <c r="Q14" s="22">
        <f>'[2]Table A'!P10</f>
        <v>0</v>
      </c>
      <c r="R14" s="23">
        <f>'[2]Table A'!Q10</f>
        <v>4.0007000000000001</v>
      </c>
      <c r="S14" s="22">
        <f>VLOOKUP(M14,[1]Teams!$C$5:$D$18,2,FALSE)</f>
        <v>0</v>
      </c>
      <c r="T14" s="24">
        <f t="shared" si="9"/>
        <v>0.5</v>
      </c>
      <c r="U14" s="25"/>
      <c r="V14" s="38" t="str">
        <f>'[2]Table A'!AS10</f>
        <v>W</v>
      </c>
      <c r="W14" s="39" t="str">
        <f>'[2]Table A'!AT10</f>
        <v>L</v>
      </c>
      <c r="X14" s="39" t="str">
        <f>'[2]Table A'!AU10</f>
        <v>L</v>
      </c>
      <c r="Y14" s="39" t="str">
        <f>'[2]Table A'!AV10</f>
        <v>D</v>
      </c>
      <c r="Z14" s="39" t="str">
        <f>'[2]Table A'!AW10</f>
        <v>L</v>
      </c>
      <c r="AA14" s="39" t="str">
        <f>'[2]Table A'!AX10</f>
        <v>W</v>
      </c>
      <c r="AB14" s="39" t="str">
        <f>'[2]Table A'!AY10</f>
        <v>L</v>
      </c>
      <c r="AC14" s="39" t="str">
        <f>'[2]Table A'!AZ10</f>
        <v>L</v>
      </c>
      <c r="AD14" s="39" t="str">
        <f>'[2]Table A'!BA10</f>
        <v/>
      </c>
      <c r="AE14" s="39" t="str">
        <f>'[2]Table A'!BB10</f>
        <v>W</v>
      </c>
      <c r="AF14" s="39" t="str">
        <f>'[2]Table A'!BC10</f>
        <v>W</v>
      </c>
      <c r="AG14" s="39" t="str">
        <f>'[2]Table A'!BD10</f>
        <v>W</v>
      </c>
      <c r="AH14" s="39" t="str">
        <f>'[2]Table A'!BE10</f>
        <v>W</v>
      </c>
      <c r="AI14" s="39" t="str">
        <f>'[2]Table A'!BF10</f>
        <v/>
      </c>
      <c r="AJ14" s="39" t="str">
        <f>'[2]Table A'!BG10</f>
        <v/>
      </c>
      <c r="AK14" s="39" t="str">
        <f>'[2]Table A'!BH10</f>
        <v/>
      </c>
      <c r="AL14" s="39" t="str">
        <f>'[2]Table A'!BI10</f>
        <v/>
      </c>
      <c r="AM14" s="39" t="str">
        <f>'[2]Table A'!BJ10</f>
        <v/>
      </c>
      <c r="AN14" s="39" t="str">
        <f>'[2]Table A'!BK10</f>
        <v/>
      </c>
      <c r="AO14" s="39" t="str">
        <f>'[2]Table A'!BL10</f>
        <v/>
      </c>
      <c r="AP14" s="39" t="str">
        <f>'[2]Table A'!BM10</f>
        <v/>
      </c>
      <c r="AQ14" s="39" t="str">
        <f>'[2]Table A'!BN10</f>
        <v/>
      </c>
      <c r="AR14" s="39" t="str">
        <f>'[2]Table A'!BO10</f>
        <v/>
      </c>
      <c r="AS14" s="39" t="str">
        <f>'[2]Table A'!BP10</f>
        <v/>
      </c>
      <c r="AT14" s="39" t="str">
        <f>'[2]Table A'!BQ10</f>
        <v/>
      </c>
      <c r="AU14" s="40" t="str">
        <f>'[2]Table A'!BR10</f>
        <v/>
      </c>
    </row>
    <row r="15" spans="1:48" x14ac:dyDescent="0.25">
      <c r="A15" s="33">
        <v>7</v>
      </c>
      <c r="B15" s="19">
        <f t="shared" si="10"/>
        <v>7</v>
      </c>
      <c r="C15" s="20" t="str">
        <f t="shared" si="0"/>
        <v>Settler Boys</v>
      </c>
      <c r="D15" s="20">
        <f t="shared" si="1"/>
        <v>12</v>
      </c>
      <c r="E15" s="20">
        <f t="shared" si="2"/>
        <v>6</v>
      </c>
      <c r="F15" s="20">
        <f t="shared" si="3"/>
        <v>6</v>
      </c>
      <c r="G15" s="20">
        <f t="shared" si="4"/>
        <v>0</v>
      </c>
      <c r="H15" s="20" t="str">
        <f t="shared" si="5"/>
        <v/>
      </c>
      <c r="I15" s="21">
        <f t="shared" si="6"/>
        <v>12.0001</v>
      </c>
      <c r="J15" s="20"/>
      <c r="K15" s="34"/>
      <c r="L15" s="22">
        <f t="shared" si="7"/>
        <v>12</v>
      </c>
      <c r="M15" s="22" t="str">
        <f>'[1]League A'!C12</f>
        <v>Brass Monkeys</v>
      </c>
      <c r="N15" s="22">
        <f t="shared" si="8"/>
        <v>12</v>
      </c>
      <c r="O15" s="22">
        <f>'[2]Table A'!N11</f>
        <v>2</v>
      </c>
      <c r="P15" s="22">
        <f>'[2]Table A'!O11</f>
        <v>9</v>
      </c>
      <c r="Q15" s="22">
        <f>'[2]Table A'!P11</f>
        <v>1</v>
      </c>
      <c r="R15" s="23">
        <f>'[2]Table A'!Q11</f>
        <v>5.0008999999999997</v>
      </c>
      <c r="S15" s="22">
        <f>VLOOKUP(M15,[1]Teams!$C$5:$D$18,2,FALSE)</f>
        <v>0</v>
      </c>
      <c r="T15" s="24">
        <f t="shared" si="9"/>
        <v>0.5</v>
      </c>
      <c r="U15" s="25"/>
      <c r="V15" s="38" t="str">
        <f>'[2]Table A'!AS11</f>
        <v>W</v>
      </c>
      <c r="W15" s="39" t="str">
        <f>'[2]Table A'!AT11</f>
        <v>L</v>
      </c>
      <c r="X15" s="39" t="str">
        <f>'[2]Table A'!AU11</f>
        <v>W</v>
      </c>
      <c r="Y15" s="39" t="str">
        <f>'[2]Table A'!AV11</f>
        <v>L</v>
      </c>
      <c r="Z15" s="39" t="str">
        <f>'[2]Table A'!AW11</f>
        <v>L</v>
      </c>
      <c r="AA15" s="39" t="str">
        <f>'[2]Table A'!AX11</f>
        <v>W</v>
      </c>
      <c r="AB15" s="39" t="str">
        <f>'[2]Table A'!AY11</f>
        <v>L</v>
      </c>
      <c r="AC15" s="39" t="str">
        <f>'[2]Table A'!AZ11</f>
        <v>W</v>
      </c>
      <c r="AD15" s="39" t="str">
        <f>'[2]Table A'!BA11</f>
        <v>L</v>
      </c>
      <c r="AE15" s="39" t="str">
        <f>'[2]Table A'!BB11</f>
        <v>L</v>
      </c>
      <c r="AF15" s="39" t="str">
        <f>'[2]Table A'!BC11</f>
        <v/>
      </c>
      <c r="AG15" s="39" t="str">
        <f>'[2]Table A'!BD11</f>
        <v>W</v>
      </c>
      <c r="AH15" s="39" t="str">
        <f>'[2]Table A'!BE11</f>
        <v>W</v>
      </c>
      <c r="AI15" s="39" t="str">
        <f>'[2]Table A'!BF11</f>
        <v/>
      </c>
      <c r="AJ15" s="39" t="str">
        <f>'[2]Table A'!BG11</f>
        <v/>
      </c>
      <c r="AK15" s="39" t="str">
        <f>'[2]Table A'!BH11</f>
        <v/>
      </c>
      <c r="AL15" s="39" t="str">
        <f>'[2]Table A'!BI11</f>
        <v/>
      </c>
      <c r="AM15" s="39" t="str">
        <f>'[2]Table A'!BJ11</f>
        <v/>
      </c>
      <c r="AN15" s="39" t="str">
        <f>'[2]Table A'!BK11</f>
        <v/>
      </c>
      <c r="AO15" s="39" t="str">
        <f>'[2]Table A'!BL11</f>
        <v/>
      </c>
      <c r="AP15" s="39" t="str">
        <f>'[2]Table A'!BM11</f>
        <v/>
      </c>
      <c r="AQ15" s="39" t="str">
        <f>'[2]Table A'!BN11</f>
        <v/>
      </c>
      <c r="AR15" s="39" t="str">
        <f>'[2]Table A'!BO11</f>
        <v/>
      </c>
      <c r="AS15" s="39" t="str">
        <f>'[2]Table A'!BP11</f>
        <v/>
      </c>
      <c r="AT15" s="39" t="str">
        <f>'[2]Table A'!BQ11</f>
        <v/>
      </c>
      <c r="AU15" s="40" t="str">
        <f>'[2]Table A'!BR11</f>
        <v/>
      </c>
    </row>
    <row r="16" spans="1:48" x14ac:dyDescent="0.25">
      <c r="A16" s="33">
        <v>8</v>
      </c>
      <c r="B16" s="19">
        <f t="shared" si="10"/>
        <v>8</v>
      </c>
      <c r="C16" s="20" t="str">
        <f t="shared" si="0"/>
        <v>Castaways</v>
      </c>
      <c r="D16" s="20">
        <f t="shared" si="1"/>
        <v>12</v>
      </c>
      <c r="E16" s="20">
        <f t="shared" si="2"/>
        <v>5</v>
      </c>
      <c r="F16" s="20">
        <f t="shared" si="3"/>
        <v>7</v>
      </c>
      <c r="G16" s="20">
        <f t="shared" si="4"/>
        <v>0</v>
      </c>
      <c r="H16" s="20" t="str">
        <f t="shared" si="5"/>
        <v/>
      </c>
      <c r="I16" s="21">
        <f t="shared" si="6"/>
        <v>10.0006</v>
      </c>
      <c r="J16" s="20"/>
      <c r="K16" s="34"/>
      <c r="L16" s="22">
        <f t="shared" si="7"/>
        <v>6</v>
      </c>
      <c r="M16" s="22" t="str">
        <f>'[1]League A'!C13</f>
        <v>The Ponies</v>
      </c>
      <c r="N16" s="22">
        <f t="shared" si="8"/>
        <v>12</v>
      </c>
      <c r="O16" s="22">
        <f>'[2]Table A'!N12</f>
        <v>6</v>
      </c>
      <c r="P16" s="22">
        <f>'[2]Table A'!O12</f>
        <v>5</v>
      </c>
      <c r="Q16" s="22">
        <f>'[2]Table A'!P12</f>
        <v>1</v>
      </c>
      <c r="R16" s="23">
        <f>'[2]Table A'!Q12</f>
        <v>13</v>
      </c>
      <c r="S16" s="22">
        <f>VLOOKUP(M16,[1]Teams!$C$5:$D$18,2,FALSE)</f>
        <v>0</v>
      </c>
      <c r="T16" s="24">
        <f t="shared" si="9"/>
        <v>0.41666666666666669</v>
      </c>
      <c r="U16" s="25"/>
      <c r="V16" s="38" t="str">
        <f>'[2]Table A'!AS12</f>
        <v>W</v>
      </c>
      <c r="W16" s="39" t="str">
        <f>'[2]Table A'!AT12</f>
        <v>L</v>
      </c>
      <c r="X16" s="39" t="str">
        <f>'[2]Table A'!AU12</f>
        <v>L</v>
      </c>
      <c r="Y16" s="39" t="str">
        <f>'[2]Table A'!AV12</f>
        <v>L</v>
      </c>
      <c r="Z16" s="39" t="str">
        <f>'[2]Table A'!AW12</f>
        <v>L</v>
      </c>
      <c r="AA16" s="39" t="str">
        <f>'[2]Table A'!AX12</f>
        <v/>
      </c>
      <c r="AB16" s="39" t="str">
        <f>'[2]Table A'!AY12</f>
        <v>W</v>
      </c>
      <c r="AC16" s="39" t="str">
        <f>'[2]Table A'!AZ12</f>
        <v>W</v>
      </c>
      <c r="AD16" s="39" t="str">
        <f>'[2]Table A'!BA12</f>
        <v>W</v>
      </c>
      <c r="AE16" s="39" t="str">
        <f>'[2]Table A'!BB12</f>
        <v>W</v>
      </c>
      <c r="AF16" s="39" t="str">
        <f>'[2]Table A'!BC12</f>
        <v>L</v>
      </c>
      <c r="AG16" s="39" t="str">
        <f>'[2]Table A'!BD12</f>
        <v>L</v>
      </c>
      <c r="AH16" s="39" t="str">
        <f>'[2]Table A'!BE12</f>
        <v>L</v>
      </c>
      <c r="AI16" s="39" t="str">
        <f>'[2]Table A'!BF12</f>
        <v/>
      </c>
      <c r="AJ16" s="39" t="str">
        <f>'[2]Table A'!BG12</f>
        <v/>
      </c>
      <c r="AK16" s="39" t="str">
        <f>'[2]Table A'!BH12</f>
        <v/>
      </c>
      <c r="AL16" s="39" t="str">
        <f>'[2]Table A'!BI12</f>
        <v/>
      </c>
      <c r="AM16" s="39" t="str">
        <f>'[2]Table A'!BJ12</f>
        <v/>
      </c>
      <c r="AN16" s="39" t="str">
        <f>'[2]Table A'!BK12</f>
        <v/>
      </c>
      <c r="AO16" s="39" t="str">
        <f>'[2]Table A'!BL12</f>
        <v/>
      </c>
      <c r="AP16" s="39" t="str">
        <f>'[2]Table A'!BM12</f>
        <v/>
      </c>
      <c r="AQ16" s="39" t="str">
        <f>'[2]Table A'!BN12</f>
        <v/>
      </c>
      <c r="AR16" s="39" t="str">
        <f>'[2]Table A'!BO12</f>
        <v/>
      </c>
      <c r="AS16" s="39" t="str">
        <f>'[2]Table A'!BP12</f>
        <v/>
      </c>
      <c r="AT16" s="39" t="str">
        <f>'[2]Table A'!BQ12</f>
        <v/>
      </c>
      <c r="AU16" s="40" t="str">
        <f>'[2]Table A'!BR12</f>
        <v/>
      </c>
    </row>
    <row r="17" spans="1:47" x14ac:dyDescent="0.25">
      <c r="A17" s="33">
        <v>9</v>
      </c>
      <c r="B17" s="19" t="str">
        <f t="shared" si="10"/>
        <v>=</v>
      </c>
      <c r="C17" s="20" t="str">
        <f t="shared" si="0"/>
        <v>Queens Head</v>
      </c>
      <c r="D17" s="20">
        <f t="shared" si="1"/>
        <v>12</v>
      </c>
      <c r="E17" s="20">
        <f t="shared" si="2"/>
        <v>5</v>
      </c>
      <c r="F17" s="20">
        <f t="shared" si="3"/>
        <v>7</v>
      </c>
      <c r="G17" s="20">
        <f t="shared" si="4"/>
        <v>0</v>
      </c>
      <c r="H17" s="20" t="str">
        <f t="shared" si="5"/>
        <v/>
      </c>
      <c r="I17" s="21">
        <f t="shared" si="6"/>
        <v>10.0002</v>
      </c>
      <c r="J17" s="20"/>
      <c r="K17" s="34"/>
      <c r="L17" s="22">
        <f t="shared" si="7"/>
        <v>2</v>
      </c>
      <c r="M17" s="22" t="str">
        <f>'[1]League A'!C14</f>
        <v>Bellies</v>
      </c>
      <c r="N17" s="22">
        <f t="shared" ref="N17:N22" si="11">SUM(O17:Q17)</f>
        <v>12</v>
      </c>
      <c r="O17" s="22">
        <f>'[2]Table A'!N13</f>
        <v>9</v>
      </c>
      <c r="P17" s="22">
        <f>'[2]Table A'!O13</f>
        <v>3</v>
      </c>
      <c r="Q17" s="22">
        <f>'[2]Table A'!P13</f>
        <v>0</v>
      </c>
      <c r="R17" s="23">
        <f>'[2]Table A'!Q13</f>
        <v>18.001100000000001</v>
      </c>
      <c r="S17" s="22">
        <f>VLOOKUP(M17,[1]Teams!$C$5:$D$18,2,FALSE)</f>
        <v>0</v>
      </c>
      <c r="T17" s="24">
        <f t="shared" si="9"/>
        <v>0.41666666666666669</v>
      </c>
      <c r="U17" s="25"/>
      <c r="V17" s="38" t="str">
        <f>'[2]Table A'!AS13</f>
        <v>L</v>
      </c>
      <c r="W17" s="39" t="str">
        <f>'[2]Table A'!AT13</f>
        <v>W</v>
      </c>
      <c r="X17" s="39" t="str">
        <f>'[2]Table A'!AU13</f>
        <v>L</v>
      </c>
      <c r="Y17" s="39" t="str">
        <f>'[2]Table A'!AV13</f>
        <v>L</v>
      </c>
      <c r="Z17" s="39" t="str">
        <f>'[2]Table A'!AW13</f>
        <v/>
      </c>
      <c r="AA17" s="39" t="str">
        <f>'[2]Table A'!AX13</f>
        <v>W</v>
      </c>
      <c r="AB17" s="39" t="str">
        <f>'[2]Table A'!AY13</f>
        <v>L</v>
      </c>
      <c r="AC17" s="39" t="str">
        <f>'[2]Table A'!AZ13</f>
        <v>W</v>
      </c>
      <c r="AD17" s="39" t="str">
        <f>'[2]Table A'!BA13</f>
        <v>W</v>
      </c>
      <c r="AE17" s="39" t="str">
        <f>'[2]Table A'!BB13</f>
        <v>L</v>
      </c>
      <c r="AF17" s="39" t="str">
        <f>'[2]Table A'!BC13</f>
        <v>L</v>
      </c>
      <c r="AG17" s="39" t="str">
        <f>'[2]Table A'!BD13</f>
        <v>L</v>
      </c>
      <c r="AH17" s="39" t="str">
        <f>'[2]Table A'!BE13</f>
        <v>W</v>
      </c>
      <c r="AI17" s="39" t="str">
        <f>'[2]Table A'!BF13</f>
        <v/>
      </c>
      <c r="AJ17" s="39" t="str">
        <f>'[2]Table A'!BG13</f>
        <v/>
      </c>
      <c r="AK17" s="39" t="str">
        <f>'[2]Table A'!BH13</f>
        <v/>
      </c>
      <c r="AL17" s="39" t="str">
        <f>'[2]Table A'!BI13</f>
        <v/>
      </c>
      <c r="AM17" s="39" t="str">
        <f>'[2]Table A'!BJ13</f>
        <v/>
      </c>
      <c r="AN17" s="39" t="str">
        <f>'[2]Table A'!BK13</f>
        <v/>
      </c>
      <c r="AO17" s="39" t="str">
        <f>'[2]Table A'!BL13</f>
        <v/>
      </c>
      <c r="AP17" s="39" t="str">
        <f>'[2]Table A'!BM13</f>
        <v/>
      </c>
      <c r="AQ17" s="39" t="str">
        <f>'[2]Table A'!BN13</f>
        <v/>
      </c>
      <c r="AR17" s="39" t="str">
        <f>'[2]Table A'!BO13</f>
        <v/>
      </c>
      <c r="AS17" s="39" t="str">
        <f>'[2]Table A'!BP13</f>
        <v/>
      </c>
      <c r="AT17" s="39" t="str">
        <f>'[2]Table A'!BQ13</f>
        <v/>
      </c>
      <c r="AU17" s="40" t="str">
        <f>'[2]Table A'!BR13</f>
        <v/>
      </c>
    </row>
    <row r="18" spans="1:47" x14ac:dyDescent="0.25">
      <c r="A18" s="33">
        <v>10</v>
      </c>
      <c r="B18" s="19">
        <f t="shared" si="10"/>
        <v>10</v>
      </c>
      <c r="C18" s="20" t="str">
        <f t="shared" si="0"/>
        <v>Oggies</v>
      </c>
      <c r="D18" s="20">
        <f t="shared" si="1"/>
        <v>12</v>
      </c>
      <c r="E18" s="20">
        <f t="shared" si="2"/>
        <v>4</v>
      </c>
      <c r="F18" s="20">
        <f t="shared" si="3"/>
        <v>7</v>
      </c>
      <c r="G18" s="20">
        <f t="shared" si="4"/>
        <v>1</v>
      </c>
      <c r="H18" s="20" t="str">
        <f t="shared" si="5"/>
        <v/>
      </c>
      <c r="I18" s="21">
        <f t="shared" si="6"/>
        <v>9.0002999999999993</v>
      </c>
      <c r="J18" s="20"/>
      <c r="K18" s="34"/>
      <c r="L18" s="22">
        <f t="shared" si="7"/>
        <v>7</v>
      </c>
      <c r="M18" s="22" t="str">
        <f>'[1]League A'!C15</f>
        <v>Settler Boys</v>
      </c>
      <c r="N18" s="22">
        <f t="shared" si="11"/>
        <v>12</v>
      </c>
      <c r="O18" s="22">
        <f>'[2]Table A'!N14</f>
        <v>6</v>
      </c>
      <c r="P18" s="22">
        <f>'[2]Table A'!O14</f>
        <v>6</v>
      </c>
      <c r="Q18" s="22">
        <f>'[2]Table A'!P14</f>
        <v>0</v>
      </c>
      <c r="R18" s="23">
        <f>'[2]Table A'!Q14</f>
        <v>12.0001</v>
      </c>
      <c r="S18" s="22">
        <f>VLOOKUP(M18,[1]Teams!$C$5:$D$18,2,FALSE)</f>
        <v>0</v>
      </c>
      <c r="T18" s="24">
        <f t="shared" si="9"/>
        <v>0.33333333333333331</v>
      </c>
      <c r="U18" s="25"/>
      <c r="V18" s="38" t="str">
        <f>'[2]Table A'!AS14</f>
        <v>L</v>
      </c>
      <c r="W18" s="39" t="str">
        <f>'[2]Table A'!AT14</f>
        <v>L</v>
      </c>
      <c r="X18" s="39" t="str">
        <f>'[2]Table A'!AU14</f>
        <v>W</v>
      </c>
      <c r="Y18" s="39" t="str">
        <f>'[2]Table A'!AV14</f>
        <v>D</v>
      </c>
      <c r="Z18" s="39" t="str">
        <f>'[2]Table A'!AW14</f>
        <v>W</v>
      </c>
      <c r="AA18" s="39" t="str">
        <f>'[2]Table A'!AX14</f>
        <v>L</v>
      </c>
      <c r="AB18" s="39" t="str">
        <f>'[2]Table A'!AY14</f>
        <v>L</v>
      </c>
      <c r="AC18" s="39" t="str">
        <f>'[2]Table A'!AZ14</f>
        <v>W</v>
      </c>
      <c r="AD18" s="39" t="str">
        <f>'[2]Table A'!BA14</f>
        <v>L</v>
      </c>
      <c r="AE18" s="39" t="str">
        <f>'[2]Table A'!BB14</f>
        <v>W</v>
      </c>
      <c r="AF18" s="39" t="str">
        <f>'[2]Table A'!BC14</f>
        <v>L</v>
      </c>
      <c r="AG18" s="39" t="str">
        <f>'[2]Table A'!BD14</f>
        <v/>
      </c>
      <c r="AH18" s="39" t="str">
        <f>'[2]Table A'!BE14</f>
        <v>L</v>
      </c>
      <c r="AI18" s="39" t="str">
        <f>'[2]Table A'!BF14</f>
        <v/>
      </c>
      <c r="AJ18" s="39" t="str">
        <f>'[2]Table A'!BG14</f>
        <v/>
      </c>
      <c r="AK18" s="39" t="str">
        <f>'[2]Table A'!BH14</f>
        <v/>
      </c>
      <c r="AL18" s="39" t="str">
        <f>'[2]Table A'!BI14</f>
        <v/>
      </c>
      <c r="AM18" s="39" t="str">
        <f>'[2]Table A'!BJ14</f>
        <v/>
      </c>
      <c r="AN18" s="39" t="str">
        <f>'[2]Table A'!BK14</f>
        <v/>
      </c>
      <c r="AO18" s="39" t="str">
        <f>'[2]Table A'!BL14</f>
        <v/>
      </c>
      <c r="AP18" s="39" t="str">
        <f>'[2]Table A'!BM14</f>
        <v/>
      </c>
      <c r="AQ18" s="39" t="str">
        <f>'[2]Table A'!BN14</f>
        <v/>
      </c>
      <c r="AR18" s="39" t="str">
        <f>'[2]Table A'!BO14</f>
        <v/>
      </c>
      <c r="AS18" s="39" t="str">
        <f>'[2]Table A'!BP14</f>
        <v/>
      </c>
      <c r="AT18" s="39" t="str">
        <f>'[2]Table A'!BQ14</f>
        <v/>
      </c>
      <c r="AU18" s="40" t="str">
        <f>'[2]Table A'!BR14</f>
        <v/>
      </c>
    </row>
    <row r="19" spans="1:47" x14ac:dyDescent="0.25">
      <c r="A19" s="33">
        <v>11</v>
      </c>
      <c r="B19" s="19">
        <f t="shared" si="10"/>
        <v>11</v>
      </c>
      <c r="C19" s="20" t="str">
        <f t="shared" si="0"/>
        <v>Globetrotters</v>
      </c>
      <c r="D19" s="20">
        <f t="shared" si="1"/>
        <v>12</v>
      </c>
      <c r="E19" s="20">
        <f t="shared" si="2"/>
        <v>3</v>
      </c>
      <c r="F19" s="20">
        <f t="shared" si="3"/>
        <v>9</v>
      </c>
      <c r="G19" s="20">
        <f t="shared" si="4"/>
        <v>0</v>
      </c>
      <c r="H19" s="20" t="str">
        <f t="shared" si="5"/>
        <v/>
      </c>
      <c r="I19" s="21">
        <f t="shared" si="6"/>
        <v>6.0004</v>
      </c>
      <c r="J19" s="20"/>
      <c r="K19" s="34"/>
      <c r="L19" s="22">
        <f t="shared" si="7"/>
        <v>10</v>
      </c>
      <c r="M19" s="22" t="str">
        <f>'[1]League A'!C16</f>
        <v>Oggies</v>
      </c>
      <c r="N19" s="22">
        <f t="shared" si="11"/>
        <v>12</v>
      </c>
      <c r="O19" s="22">
        <f>'[2]Table A'!N15</f>
        <v>4</v>
      </c>
      <c r="P19" s="22">
        <f>'[2]Table A'!O15</f>
        <v>7</v>
      </c>
      <c r="Q19" s="22">
        <f>'[2]Table A'!P15</f>
        <v>1</v>
      </c>
      <c r="R19" s="23">
        <f>'[2]Table A'!Q15</f>
        <v>9.0002999999999993</v>
      </c>
      <c r="S19" s="22">
        <f>VLOOKUP(M19,[1]Teams!$C$5:$D$18,2,FALSE)</f>
        <v>0</v>
      </c>
      <c r="T19" s="24">
        <f t="shared" si="9"/>
        <v>0.25</v>
      </c>
      <c r="U19" s="25"/>
      <c r="V19" s="38" t="str">
        <f>'[2]Table A'!AS15</f>
        <v/>
      </c>
      <c r="W19" s="39" t="str">
        <f>'[2]Table A'!AT15</f>
        <v>L</v>
      </c>
      <c r="X19" s="39" t="str">
        <f>'[2]Table A'!AU15</f>
        <v>W</v>
      </c>
      <c r="Y19" s="39" t="str">
        <f>'[2]Table A'!AV15</f>
        <v>L</v>
      </c>
      <c r="Z19" s="39" t="str">
        <f>'[2]Table A'!AW15</f>
        <v>W</v>
      </c>
      <c r="AA19" s="39" t="str">
        <f>'[2]Table A'!AX15</f>
        <v>L</v>
      </c>
      <c r="AB19" s="39" t="str">
        <f>'[2]Table A'!AY15</f>
        <v>L</v>
      </c>
      <c r="AC19" s="39" t="str">
        <f>'[2]Table A'!AZ15</f>
        <v>L</v>
      </c>
      <c r="AD19" s="39" t="str">
        <f>'[2]Table A'!BA15</f>
        <v>W</v>
      </c>
      <c r="AE19" s="39" t="str">
        <f>'[2]Table A'!BB15</f>
        <v>L</v>
      </c>
      <c r="AF19" s="39" t="str">
        <f>'[2]Table A'!BC15</f>
        <v>L</v>
      </c>
      <c r="AG19" s="39" t="str">
        <f>'[2]Table A'!BD15</f>
        <v>L</v>
      </c>
      <c r="AH19" s="39" t="str">
        <f>'[2]Table A'!BE15</f>
        <v>L</v>
      </c>
      <c r="AI19" s="39" t="str">
        <f>'[2]Table A'!BF15</f>
        <v/>
      </c>
      <c r="AJ19" s="39" t="str">
        <f>'[2]Table A'!BG15</f>
        <v/>
      </c>
      <c r="AK19" s="39" t="str">
        <f>'[2]Table A'!BH15</f>
        <v/>
      </c>
      <c r="AL19" s="39" t="str">
        <f>'[2]Table A'!BI15</f>
        <v/>
      </c>
      <c r="AM19" s="39" t="str">
        <f>'[2]Table A'!BJ15</f>
        <v/>
      </c>
      <c r="AN19" s="39" t="str">
        <f>'[2]Table A'!BK15</f>
        <v/>
      </c>
      <c r="AO19" s="39" t="str">
        <f>'[2]Table A'!BL15</f>
        <v/>
      </c>
      <c r="AP19" s="39" t="str">
        <f>'[2]Table A'!BM15</f>
        <v/>
      </c>
      <c r="AQ19" s="39" t="str">
        <f>'[2]Table A'!BN15</f>
        <v/>
      </c>
      <c r="AR19" s="39" t="str">
        <f>'[2]Table A'!BO15</f>
        <v/>
      </c>
      <c r="AS19" s="39" t="str">
        <f>'[2]Table A'!BP15</f>
        <v/>
      </c>
      <c r="AT19" s="39" t="str">
        <f>'[2]Table A'!BQ15</f>
        <v/>
      </c>
      <c r="AU19" s="40" t="str">
        <f>'[2]Table A'!BR15</f>
        <v/>
      </c>
    </row>
    <row r="20" spans="1:47" x14ac:dyDescent="0.25">
      <c r="A20" s="33">
        <v>12</v>
      </c>
      <c r="B20" s="19">
        <f t="shared" si="10"/>
        <v>12</v>
      </c>
      <c r="C20" s="20" t="str">
        <f t="shared" si="0"/>
        <v>Brass Monkeys</v>
      </c>
      <c r="D20" s="20">
        <f t="shared" si="1"/>
        <v>12</v>
      </c>
      <c r="E20" s="20">
        <f t="shared" si="2"/>
        <v>2</v>
      </c>
      <c r="F20" s="20">
        <f t="shared" si="3"/>
        <v>9</v>
      </c>
      <c r="G20" s="20">
        <f t="shared" si="4"/>
        <v>1</v>
      </c>
      <c r="H20" s="20" t="str">
        <f t="shared" si="5"/>
        <v/>
      </c>
      <c r="I20" s="21">
        <f t="shared" si="6"/>
        <v>5.0008999999999997</v>
      </c>
      <c r="J20" s="20"/>
      <c r="K20" s="34"/>
      <c r="L20" s="22">
        <f t="shared" si="7"/>
        <v>5</v>
      </c>
      <c r="M20" s="22" t="str">
        <f>'[1]League A'!C17</f>
        <v>Barley Knockons</v>
      </c>
      <c r="N20" s="22">
        <f t="shared" si="11"/>
        <v>12</v>
      </c>
      <c r="O20" s="22">
        <f>'[2]Table A'!N16</f>
        <v>6</v>
      </c>
      <c r="P20" s="22">
        <f>'[2]Table A'!O16</f>
        <v>5</v>
      </c>
      <c r="Q20" s="22">
        <f>'[2]Table A'!P16</f>
        <v>1</v>
      </c>
      <c r="R20" s="23">
        <f>'[2]Table A'!Q16</f>
        <v>13.001200000000001</v>
      </c>
      <c r="S20" s="22">
        <f>VLOOKUP(M20,[1]Teams!$C$5:$D$18,2,FALSE)</f>
        <v>0</v>
      </c>
      <c r="T20" s="24">
        <f t="shared" si="9"/>
        <v>0.16666666666666666</v>
      </c>
      <c r="U20" s="25"/>
      <c r="V20" s="38" t="str">
        <f>'[2]Table A'!AS16</f>
        <v>L</v>
      </c>
      <c r="W20" s="39" t="str">
        <f>'[2]Table A'!AT16</f>
        <v>W</v>
      </c>
      <c r="X20" s="39" t="str">
        <f>'[2]Table A'!AU16</f>
        <v>L</v>
      </c>
      <c r="Y20" s="39" t="str">
        <f>'[2]Table A'!AV16</f>
        <v>D</v>
      </c>
      <c r="Z20" s="39" t="str">
        <f>'[2]Table A'!AW16</f>
        <v>L</v>
      </c>
      <c r="AA20" s="39" t="str">
        <f>'[2]Table A'!AX16</f>
        <v>L</v>
      </c>
      <c r="AB20" s="39" t="str">
        <f>'[2]Table A'!AY16</f>
        <v>L</v>
      </c>
      <c r="AC20" s="39" t="str">
        <f>'[2]Table A'!AZ16</f>
        <v/>
      </c>
      <c r="AD20" s="39" t="str">
        <f>'[2]Table A'!BA16</f>
        <v>L</v>
      </c>
      <c r="AE20" s="39" t="str">
        <f>'[2]Table A'!BB16</f>
        <v>L</v>
      </c>
      <c r="AF20" s="39" t="str">
        <f>'[2]Table A'!BC16</f>
        <v>W</v>
      </c>
      <c r="AG20" s="39" t="str">
        <f>'[2]Table A'!BD16</f>
        <v>L</v>
      </c>
      <c r="AH20" s="39" t="str">
        <f>'[2]Table A'!BE16</f>
        <v>L</v>
      </c>
      <c r="AI20" s="39" t="str">
        <f>'[2]Table A'!BF16</f>
        <v/>
      </c>
      <c r="AJ20" s="39" t="str">
        <f>'[2]Table A'!BG16</f>
        <v/>
      </c>
      <c r="AK20" s="39" t="str">
        <f>'[2]Table A'!BH16</f>
        <v/>
      </c>
      <c r="AL20" s="39" t="str">
        <f>'[2]Table A'!BI16</f>
        <v/>
      </c>
      <c r="AM20" s="39" t="str">
        <f>'[2]Table A'!BJ16</f>
        <v/>
      </c>
      <c r="AN20" s="39" t="str">
        <f>'[2]Table A'!BK16</f>
        <v/>
      </c>
      <c r="AO20" s="39" t="str">
        <f>'[2]Table A'!BL16</f>
        <v/>
      </c>
      <c r="AP20" s="39" t="str">
        <f>'[2]Table A'!BM16</f>
        <v/>
      </c>
      <c r="AQ20" s="39" t="str">
        <f>'[2]Table A'!BN16</f>
        <v/>
      </c>
      <c r="AR20" s="39" t="str">
        <f>'[2]Table A'!BO16</f>
        <v/>
      </c>
      <c r="AS20" s="39" t="str">
        <f>'[2]Table A'!BP16</f>
        <v/>
      </c>
      <c r="AT20" s="39" t="str">
        <f>'[2]Table A'!BQ16</f>
        <v/>
      </c>
      <c r="AU20" s="40" t="str">
        <f>'[2]Table A'!BR16</f>
        <v/>
      </c>
    </row>
    <row r="21" spans="1:47" x14ac:dyDescent="0.25">
      <c r="A21" s="33">
        <v>13</v>
      </c>
      <c r="B21" s="19">
        <f t="shared" si="10"/>
        <v>13</v>
      </c>
      <c r="C21" s="20" t="str">
        <f t="shared" si="0"/>
        <v>Calverleigh</v>
      </c>
      <c r="D21" s="20">
        <f t="shared" si="1"/>
        <v>12</v>
      </c>
      <c r="E21" s="20">
        <f t="shared" si="2"/>
        <v>2</v>
      </c>
      <c r="F21" s="20">
        <f t="shared" si="3"/>
        <v>10</v>
      </c>
      <c r="G21" s="20">
        <f t="shared" si="4"/>
        <v>0</v>
      </c>
      <c r="H21" s="20" t="str">
        <f t="shared" si="5"/>
        <v/>
      </c>
      <c r="I21" s="21">
        <f t="shared" si="6"/>
        <v>4.0007000000000001</v>
      </c>
      <c r="J21" s="20"/>
      <c r="K21" s="34"/>
      <c r="L21" s="22">
        <f t="shared" si="7"/>
        <v>11</v>
      </c>
      <c r="M21" s="22" t="str">
        <f>'[1]League A'!C18</f>
        <v>Globetrotters</v>
      </c>
      <c r="N21" s="22">
        <f t="shared" si="11"/>
        <v>12</v>
      </c>
      <c r="O21" s="22">
        <f>'[2]Table A'!N17</f>
        <v>3</v>
      </c>
      <c r="P21" s="22">
        <f>'[2]Table A'!O17</f>
        <v>9</v>
      </c>
      <c r="Q21" s="22">
        <f>'[2]Table A'!P17</f>
        <v>0</v>
      </c>
      <c r="R21" s="23">
        <f>'[2]Table A'!Q17</f>
        <v>6.0004</v>
      </c>
      <c r="S21" s="22">
        <f>VLOOKUP(M21,[1]Teams!$C$5:$D$18,2,FALSE)</f>
        <v>0</v>
      </c>
      <c r="T21" s="24">
        <f t="shared" si="9"/>
        <v>0.16666666666666666</v>
      </c>
      <c r="U21" s="25"/>
      <c r="V21" s="38" t="str">
        <f>'[2]Table A'!AS17</f>
        <v>L</v>
      </c>
      <c r="W21" s="39" t="str">
        <f>'[2]Table A'!AT17</f>
        <v>W</v>
      </c>
      <c r="X21" s="39" t="str">
        <f>'[2]Table A'!AU17</f>
        <v>L</v>
      </c>
      <c r="Y21" s="39" t="str">
        <f>'[2]Table A'!AV17</f>
        <v>W</v>
      </c>
      <c r="Z21" s="39" t="str">
        <f>'[2]Table A'!AW17</f>
        <v>L</v>
      </c>
      <c r="AA21" s="39" t="str">
        <f>'[2]Table A'!AX17</f>
        <v>L</v>
      </c>
      <c r="AB21" s="39" t="str">
        <f>'[2]Table A'!AY17</f>
        <v/>
      </c>
      <c r="AC21" s="39" t="str">
        <f>'[2]Table A'!AZ17</f>
        <v>L</v>
      </c>
      <c r="AD21" s="39" t="str">
        <f>'[2]Table A'!BA17</f>
        <v>L</v>
      </c>
      <c r="AE21" s="39" t="str">
        <f>'[2]Table A'!BB17</f>
        <v>L</v>
      </c>
      <c r="AF21" s="39" t="str">
        <f>'[2]Table A'!BC17</f>
        <v>L</v>
      </c>
      <c r="AG21" s="39" t="str">
        <f>'[2]Table A'!BD17</f>
        <v>L</v>
      </c>
      <c r="AH21" s="39" t="str">
        <f>'[2]Table A'!BE17</f>
        <v>L</v>
      </c>
      <c r="AI21" s="39" t="str">
        <f>'[2]Table A'!BF17</f>
        <v/>
      </c>
      <c r="AJ21" s="39" t="str">
        <f>'[2]Table A'!BG17</f>
        <v/>
      </c>
      <c r="AK21" s="39" t="str">
        <f>'[2]Table A'!BH17</f>
        <v/>
      </c>
      <c r="AL21" s="39" t="str">
        <f>'[2]Table A'!BI17</f>
        <v/>
      </c>
      <c r="AM21" s="39" t="str">
        <f>'[2]Table A'!BJ17</f>
        <v/>
      </c>
      <c r="AN21" s="39" t="str">
        <f>'[2]Table A'!BK17</f>
        <v/>
      </c>
      <c r="AO21" s="39" t="str">
        <f>'[2]Table A'!BL17</f>
        <v/>
      </c>
      <c r="AP21" s="39" t="str">
        <f>'[2]Table A'!BM17</f>
        <v/>
      </c>
      <c r="AQ21" s="39" t="str">
        <f>'[2]Table A'!BN17</f>
        <v/>
      </c>
      <c r="AR21" s="39" t="str">
        <f>'[2]Table A'!BO17</f>
        <v/>
      </c>
      <c r="AS21" s="39" t="str">
        <f>'[2]Table A'!BP17</f>
        <v/>
      </c>
      <c r="AT21" s="39" t="str">
        <f>'[2]Table A'!BQ17</f>
        <v/>
      </c>
      <c r="AU21" s="40" t="str">
        <f>'[2]Table A'!BR17</f>
        <v/>
      </c>
    </row>
    <row r="22" spans="1:47" x14ac:dyDescent="0.25">
      <c r="A22" s="33">
        <v>14</v>
      </c>
      <c r="B22" s="26">
        <f t="shared" si="10"/>
        <v>14</v>
      </c>
      <c r="C22" s="27" t="str">
        <f t="shared" si="0"/>
        <v>Bye</v>
      </c>
      <c r="D22" s="27">
        <f t="shared" si="1"/>
        <v>0</v>
      </c>
      <c r="E22" s="27">
        <f t="shared" si="2"/>
        <v>0</v>
      </c>
      <c r="F22" s="27">
        <f t="shared" si="3"/>
        <v>0</v>
      </c>
      <c r="G22" s="27">
        <f t="shared" si="4"/>
        <v>0</v>
      </c>
      <c r="H22" s="27">
        <f t="shared" si="5"/>
        <v>0.01</v>
      </c>
      <c r="I22" s="28">
        <f t="shared" si="6"/>
        <v>-9.1999999999999998E-3</v>
      </c>
      <c r="J22" s="27"/>
      <c r="K22" s="34"/>
      <c r="L22" s="29">
        <f t="shared" si="7"/>
        <v>4</v>
      </c>
      <c r="M22" s="29" t="str">
        <f>'[1]League A'!C19</f>
        <v>Crossways</v>
      </c>
      <c r="N22" s="29">
        <f t="shared" si="11"/>
        <v>12</v>
      </c>
      <c r="O22" s="29">
        <f>'[2]Table A'!N18</f>
        <v>8</v>
      </c>
      <c r="P22" s="29">
        <f>'[2]Table A'!O18</f>
        <v>4</v>
      </c>
      <c r="Q22" s="29">
        <f>'[2]Table A'!P18</f>
        <v>0</v>
      </c>
      <c r="R22" s="30">
        <f>'[2]Table A'!Q18</f>
        <v>16.000499999999999</v>
      </c>
      <c r="S22" s="29">
        <f>VLOOKUP(M22,[1]Teams!$C$5:$D$18,2,FALSE)</f>
        <v>0</v>
      </c>
      <c r="T22" s="31">
        <f t="shared" si="9"/>
        <v>0</v>
      </c>
      <c r="U22" s="32"/>
      <c r="V22" s="38" t="str">
        <f>'[2]Table A'!AS18</f>
        <v/>
      </c>
      <c r="W22" s="39" t="str">
        <f>'[2]Table A'!AT18</f>
        <v/>
      </c>
      <c r="X22" s="39" t="str">
        <f>'[2]Table A'!AU18</f>
        <v/>
      </c>
      <c r="Y22" s="39" t="str">
        <f>'[2]Table A'!AV18</f>
        <v/>
      </c>
      <c r="Z22" s="39" t="str">
        <f>'[2]Table A'!AW18</f>
        <v/>
      </c>
      <c r="AA22" s="39" t="str">
        <f>'[2]Table A'!AX18</f>
        <v/>
      </c>
      <c r="AB22" s="39" t="str">
        <f>'[2]Table A'!AY18</f>
        <v/>
      </c>
      <c r="AC22" s="39" t="str">
        <f>'[2]Table A'!AZ18</f>
        <v/>
      </c>
      <c r="AD22" s="39" t="str">
        <f>'[2]Table A'!BA18</f>
        <v/>
      </c>
      <c r="AE22" s="39" t="str">
        <f>'[2]Table A'!BB18</f>
        <v/>
      </c>
      <c r="AF22" s="39" t="str">
        <f>'[2]Table A'!BC18</f>
        <v/>
      </c>
      <c r="AG22" s="39" t="str">
        <f>'[2]Table A'!BD18</f>
        <v/>
      </c>
      <c r="AH22" s="39" t="str">
        <f>'[2]Table A'!BE18</f>
        <v/>
      </c>
      <c r="AI22" s="39" t="str">
        <f>'[2]Table A'!BF18</f>
        <v/>
      </c>
      <c r="AJ22" s="39" t="str">
        <f>'[2]Table A'!BG18</f>
        <v/>
      </c>
      <c r="AK22" s="39" t="str">
        <f>'[2]Table A'!BH18</f>
        <v/>
      </c>
      <c r="AL22" s="39" t="str">
        <f>'[2]Table A'!BI18</f>
        <v/>
      </c>
      <c r="AM22" s="39" t="str">
        <f>'[2]Table A'!BJ18</f>
        <v/>
      </c>
      <c r="AN22" s="39" t="str">
        <f>'[2]Table A'!BK18</f>
        <v/>
      </c>
      <c r="AO22" s="39" t="str">
        <f>'[2]Table A'!BL18</f>
        <v/>
      </c>
      <c r="AP22" s="39" t="str">
        <f>'[2]Table A'!BM18</f>
        <v/>
      </c>
      <c r="AQ22" s="39" t="str">
        <f>'[2]Table A'!BN18</f>
        <v/>
      </c>
      <c r="AR22" s="39" t="str">
        <f>'[2]Table A'!BO18</f>
        <v/>
      </c>
      <c r="AS22" s="39" t="str">
        <f>'[2]Table A'!BP18</f>
        <v/>
      </c>
      <c r="AT22" s="39" t="str">
        <f>'[2]Table A'!BQ18</f>
        <v/>
      </c>
      <c r="AU22" s="40" t="str">
        <f>'[2]Table A'!BR18</f>
        <v/>
      </c>
    </row>
    <row r="23" spans="1:47" x14ac:dyDescent="0.25">
      <c r="E23" s="3"/>
      <c r="L23" s="3"/>
      <c r="O23" s="3"/>
      <c r="R23" s="3"/>
      <c r="V23" s="41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3"/>
    </row>
    <row r="24" spans="1:47" x14ac:dyDescent="0.25">
      <c r="L24" s="3"/>
      <c r="O24" s="3"/>
      <c r="R24" s="3"/>
    </row>
    <row r="25" spans="1:47" x14ac:dyDescent="0.25">
      <c r="M25" s="3"/>
      <c r="P25" s="3"/>
      <c r="S25" s="3"/>
    </row>
    <row r="26" spans="1:47" x14ac:dyDescent="0.25">
      <c r="M26" s="3"/>
      <c r="P26" s="3"/>
      <c r="S26" s="3"/>
    </row>
    <row r="27" spans="1:47" x14ac:dyDescent="0.25">
      <c r="M27" s="3"/>
      <c r="P27" s="3"/>
      <c r="S27" s="3"/>
    </row>
    <row r="28" spans="1:47" x14ac:dyDescent="0.25">
      <c r="M28" s="3"/>
      <c r="P28" s="3"/>
      <c r="S28" s="3"/>
    </row>
    <row r="29" spans="1:47" x14ac:dyDescent="0.25">
      <c r="D29" s="4"/>
      <c r="M29" s="3"/>
      <c r="P29" s="3"/>
      <c r="S29" s="3"/>
    </row>
    <row r="30" spans="1:47" x14ac:dyDescent="0.25">
      <c r="D30" s="4"/>
      <c r="M30" s="3"/>
      <c r="P30" s="3"/>
      <c r="S30" s="3"/>
    </row>
    <row r="31" spans="1:47" x14ac:dyDescent="0.25">
      <c r="M31" s="3"/>
      <c r="P31" s="3"/>
      <c r="S31" s="3"/>
    </row>
    <row r="32" spans="1:47" x14ac:dyDescent="0.25">
      <c r="M32" s="3"/>
      <c r="P32" s="3"/>
      <c r="S32" s="3"/>
    </row>
    <row r="33" spans="5:18" x14ac:dyDescent="0.25">
      <c r="L33" s="3"/>
      <c r="O33" s="3"/>
      <c r="R33" s="3"/>
    </row>
    <row r="34" spans="5:18" x14ac:dyDescent="0.25">
      <c r="E34" s="3"/>
      <c r="L34" s="3"/>
      <c r="O34" s="3"/>
      <c r="R34" s="3"/>
    </row>
    <row r="35" spans="5:18" x14ac:dyDescent="0.25">
      <c r="E35" s="3"/>
      <c r="L35" s="3"/>
      <c r="O35" s="3"/>
      <c r="R35" s="3"/>
    </row>
  </sheetData>
  <conditionalFormatting sqref="H20:H21">
    <cfRule type="expression" dxfId="4" priority="6">
      <formula>H20&lt;1</formula>
    </cfRule>
  </conditionalFormatting>
  <conditionalFormatting sqref="H9:H19 H22">
    <cfRule type="expression" dxfId="3" priority="7">
      <formula>H9&lt;1</formula>
    </cfRule>
  </conditionalFormatting>
  <conditionalFormatting sqref="V9:AU23">
    <cfRule type="expression" dxfId="2" priority="3">
      <formula>V9="D"</formula>
    </cfRule>
    <cfRule type="expression" dxfId="1" priority="4">
      <formula>V9="L"</formula>
    </cfRule>
    <cfRule type="expression" dxfId="0" priority="5">
      <formula>V9="W"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SP Skittles</vt:lpstr>
      <vt:lpstr>drawp</vt:lpstr>
      <vt:lpstr>winp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Trip Trakz</dc:creator>
  <cp:lastModifiedBy>Dean Capel</cp:lastModifiedBy>
  <dcterms:created xsi:type="dcterms:W3CDTF">2019-11-28T08:21:33Z</dcterms:created>
  <dcterms:modified xsi:type="dcterms:W3CDTF">2020-01-09T09:41:39Z</dcterms:modified>
</cp:coreProperties>
</file>